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4520" windowHeight="6420" firstSheet="1" activeTab="1"/>
  </bookViews>
  <sheets>
    <sheet name="data" sheetId="1" state="hidden" r:id="rId1"/>
    <sheet name="recalculation table" sheetId="2" r:id="rId2"/>
    <sheet name="List3" sheetId="3" state="hidden" r:id="rId3"/>
  </sheets>
  <definedNames>
    <definedName name="_xlnm.Print_Area" localSheetId="1">'recalculation table'!$B$2:$N$72</definedName>
  </definedNames>
  <calcPr calcId="125725"/>
</workbook>
</file>

<file path=xl/calcChain.xml><?xml version="1.0" encoding="utf-8"?>
<calcChain xmlns="http://schemas.openxmlformats.org/spreadsheetml/2006/main">
  <c r="L2" i="1"/>
  <c r="J2"/>
  <c r="Q17"/>
  <c r="G7"/>
  <c r="K2"/>
  <c r="Q5" s="1"/>
  <c r="B5"/>
  <c r="A5"/>
  <c r="B6"/>
  <c r="A6"/>
  <c r="B7"/>
  <c r="A7"/>
  <c r="B8"/>
  <c r="A8"/>
  <c r="B9"/>
  <c r="A9"/>
  <c r="B10"/>
  <c r="A10"/>
  <c r="B11"/>
  <c r="A11"/>
  <c r="B12"/>
  <c r="A12"/>
  <c r="B13"/>
  <c r="A13"/>
  <c r="B14"/>
  <c r="A14"/>
  <c r="B15"/>
  <c r="A15"/>
  <c r="B16"/>
  <c r="A16"/>
  <c r="B17"/>
  <c r="A17"/>
  <c r="B18"/>
  <c r="A18"/>
  <c r="B19"/>
  <c r="A19"/>
  <c r="B20"/>
  <c r="A20"/>
  <c r="B21"/>
  <c r="A21"/>
  <c r="B22"/>
  <c r="A22"/>
  <c r="B23"/>
  <c r="A23"/>
  <c r="B24"/>
  <c r="A24"/>
  <c r="B25"/>
  <c r="A25"/>
  <c r="B26"/>
  <c r="A26"/>
  <c r="B27"/>
  <c r="A27"/>
  <c r="B28"/>
  <c r="A28"/>
  <c r="B29"/>
  <c r="A29"/>
  <c r="B30"/>
  <c r="A30"/>
  <c r="B31"/>
  <c r="A31"/>
  <c r="B32"/>
  <c r="A32"/>
  <c r="B33"/>
  <c r="A33"/>
  <c r="B34"/>
  <c r="A34"/>
  <c r="B35"/>
  <c r="A35"/>
  <c r="B36"/>
  <c r="A36"/>
  <c r="B37"/>
  <c r="A37"/>
  <c r="B38"/>
  <c r="A38"/>
  <c r="B39"/>
  <c r="A39"/>
  <c r="B40"/>
  <c r="A40"/>
  <c r="B41"/>
  <c r="A41"/>
  <c r="B42"/>
  <c r="A42"/>
  <c r="B43"/>
  <c r="A43"/>
  <c r="B44"/>
  <c r="A44"/>
  <c r="B45"/>
  <c r="A45"/>
  <c r="B46"/>
  <c r="A46"/>
  <c r="A47"/>
  <c r="A48"/>
  <c r="B49"/>
  <c r="A49"/>
  <c r="B50"/>
  <c r="A50"/>
  <c r="B51"/>
  <c r="A51"/>
  <c r="B52"/>
  <c r="A52"/>
  <c r="B53"/>
  <c r="A53"/>
  <c r="B54"/>
  <c r="A54"/>
  <c r="B55"/>
  <c r="A55"/>
  <c r="B56"/>
  <c r="A56"/>
  <c r="B57"/>
  <c r="A57"/>
  <c r="B58"/>
  <c r="A58"/>
  <c r="B59"/>
  <c r="A59"/>
  <c r="B60"/>
  <c r="A60"/>
  <c r="B61"/>
  <c r="A61"/>
  <c r="B62"/>
  <c r="A62"/>
  <c r="B63"/>
  <c r="A63"/>
  <c r="B64"/>
  <c r="A64"/>
  <c r="B65"/>
  <c r="A65"/>
  <c r="B66"/>
  <c r="A66"/>
  <c r="B67"/>
  <c r="A67"/>
  <c r="B68"/>
  <c r="A68"/>
  <c r="B69"/>
  <c r="A69"/>
  <c r="B70"/>
  <c r="A70"/>
  <c r="B71"/>
  <c r="A71"/>
  <c r="B72"/>
  <c r="A72"/>
  <c r="B73"/>
  <c r="A73"/>
  <c r="B74"/>
  <c r="A74"/>
  <c r="B75"/>
  <c r="A75"/>
  <c r="B76"/>
  <c r="A76"/>
  <c r="B77"/>
  <c r="A77"/>
  <c r="B78"/>
  <c r="A78"/>
  <c r="B79"/>
  <c r="A79"/>
  <c r="B80"/>
  <c r="A80"/>
  <c r="B81"/>
  <c r="A81"/>
  <c r="B82"/>
  <c r="A82"/>
  <c r="B83"/>
  <c r="A83"/>
  <c r="B84"/>
  <c r="A84"/>
  <c r="B85"/>
  <c r="A85"/>
  <c r="B86"/>
  <c r="A86"/>
  <c r="B87"/>
  <c r="A87"/>
  <c r="B88"/>
  <c r="A88"/>
  <c r="B89"/>
  <c r="A89"/>
  <c r="B90"/>
  <c r="A90"/>
  <c r="A91"/>
  <c r="A92"/>
  <c r="B93"/>
  <c r="A93"/>
  <c r="B94"/>
  <c r="A94"/>
  <c r="B95"/>
  <c r="A95"/>
  <c r="B96"/>
  <c r="A96"/>
  <c r="B97"/>
  <c r="A97"/>
  <c r="B98"/>
  <c r="A98"/>
  <c r="B99"/>
  <c r="A99"/>
  <c r="B100"/>
  <c r="A100"/>
  <c r="B101"/>
  <c r="A101"/>
  <c r="B102"/>
  <c r="A102"/>
  <c r="B103"/>
  <c r="A103"/>
  <c r="B104"/>
  <c r="A104"/>
  <c r="B105"/>
  <c r="A105"/>
  <c r="B106"/>
  <c r="A106"/>
  <c r="B107"/>
  <c r="A107"/>
  <c r="B108"/>
  <c r="A108"/>
  <c r="B109"/>
  <c r="A109"/>
  <c r="B110"/>
  <c r="A110"/>
  <c r="B111"/>
  <c r="A111"/>
  <c r="B112"/>
  <c r="A112"/>
  <c r="B113"/>
  <c r="A113"/>
  <c r="B114"/>
  <c r="A114"/>
  <c r="B115"/>
  <c r="A115"/>
  <c r="B116"/>
  <c r="A116"/>
  <c r="B117"/>
  <c r="A117"/>
  <c r="B118"/>
  <c r="A118"/>
  <c r="B119"/>
  <c r="A119"/>
  <c r="B120"/>
  <c r="A120"/>
  <c r="B121"/>
  <c r="A121"/>
  <c r="B122"/>
  <c r="A122"/>
  <c r="B123"/>
  <c r="A123"/>
  <c r="B124"/>
  <c r="A124"/>
  <c r="B125"/>
  <c r="A125"/>
  <c r="B126"/>
  <c r="A126"/>
  <c r="B127"/>
  <c r="A127"/>
  <c r="B128"/>
  <c r="A128"/>
  <c r="B129"/>
  <c r="A129"/>
  <c r="B130"/>
  <c r="A130"/>
  <c r="B131"/>
  <c r="A131"/>
  <c r="B132"/>
  <c r="A132"/>
  <c r="B133"/>
  <c r="A133"/>
  <c r="B134"/>
  <c r="A134"/>
  <c r="A135"/>
  <c r="A136"/>
  <c r="B137"/>
  <c r="A137"/>
  <c r="B138"/>
  <c r="A138"/>
  <c r="B139"/>
  <c r="A139"/>
  <c r="B140"/>
  <c r="A140"/>
  <c r="B141"/>
  <c r="A141"/>
  <c r="B142"/>
  <c r="A142"/>
  <c r="B143"/>
  <c r="A143"/>
  <c r="B144"/>
  <c r="A144"/>
  <c r="B145"/>
  <c r="A145"/>
  <c r="B146"/>
  <c r="A146"/>
  <c r="B147"/>
  <c r="A147"/>
  <c r="B148"/>
  <c r="A148"/>
  <c r="B149"/>
  <c r="A149"/>
  <c r="B150"/>
  <c r="A150"/>
  <c r="B151"/>
  <c r="A151"/>
  <c r="B152"/>
  <c r="A152"/>
  <c r="B153"/>
  <c r="A153"/>
  <c r="B154"/>
  <c r="A154"/>
  <c r="B155"/>
  <c r="A155"/>
  <c r="B156"/>
  <c r="A156"/>
  <c r="B157"/>
  <c r="A157"/>
  <c r="B158"/>
  <c r="A158"/>
  <c r="B159"/>
  <c r="A159"/>
  <c r="B160"/>
  <c r="A160"/>
  <c r="B161"/>
  <c r="A161"/>
  <c r="B162"/>
  <c r="A162"/>
  <c r="B163"/>
  <c r="A163"/>
  <c r="B164"/>
  <c r="A164"/>
  <c r="B165"/>
  <c r="A165"/>
  <c r="B166"/>
  <c r="A166"/>
  <c r="B167"/>
  <c r="A167"/>
  <c r="B168"/>
  <c r="A168"/>
  <c r="B169"/>
  <c r="A169"/>
  <c r="B170"/>
  <c r="A170"/>
  <c r="B171"/>
  <c r="A171"/>
  <c r="B172"/>
  <c r="A172"/>
  <c r="B173"/>
  <c r="A173"/>
  <c r="B174"/>
  <c r="A174"/>
  <c r="B175"/>
  <c r="A175"/>
  <c r="B176"/>
  <c r="A176"/>
  <c r="B177"/>
  <c r="A177"/>
  <c r="B178"/>
  <c r="A178"/>
  <c r="A179"/>
  <c r="A180"/>
  <c r="B181"/>
  <c r="A181"/>
  <c r="B182"/>
  <c r="A182"/>
  <c r="B183"/>
  <c r="A183"/>
  <c r="B184"/>
  <c r="A184"/>
  <c r="B185"/>
  <c r="A185"/>
  <c r="B186"/>
  <c r="A186"/>
  <c r="B187"/>
  <c r="A187"/>
  <c r="B188"/>
  <c r="A188"/>
  <c r="B189"/>
  <c r="A189"/>
  <c r="B190"/>
  <c r="A190"/>
  <c r="B191"/>
  <c r="A191"/>
  <c r="B192"/>
  <c r="A192"/>
  <c r="B193"/>
  <c r="A193"/>
  <c r="B194"/>
  <c r="A194"/>
  <c r="B195"/>
  <c r="A195"/>
  <c r="B196"/>
  <c r="A196"/>
  <c r="B197"/>
  <c r="A197"/>
  <c r="B198"/>
  <c r="A198"/>
  <c r="B199"/>
  <c r="A199"/>
  <c r="B200"/>
  <c r="A200"/>
  <c r="B201"/>
  <c r="A201"/>
  <c r="B202"/>
  <c r="A202"/>
  <c r="B203"/>
  <c r="A203"/>
  <c r="B204"/>
  <c r="A204"/>
  <c r="B205"/>
  <c r="A205"/>
  <c r="B206"/>
  <c r="A206"/>
  <c r="B207"/>
  <c r="A207"/>
  <c r="B208"/>
  <c r="A208"/>
  <c r="B209"/>
  <c r="A209"/>
  <c r="B210"/>
  <c r="A210"/>
  <c r="B211"/>
  <c r="A211"/>
  <c r="B212"/>
  <c r="A212"/>
  <c r="B213"/>
  <c r="A213"/>
  <c r="B214"/>
  <c r="A214"/>
  <c r="B215"/>
  <c r="A215"/>
  <c r="B216"/>
  <c r="A216"/>
  <c r="B217"/>
  <c r="A217"/>
  <c r="B218"/>
  <c r="A218"/>
  <c r="B219"/>
  <c r="A219"/>
  <c r="B220"/>
  <c r="A220"/>
  <c r="B221"/>
  <c r="A221"/>
  <c r="B222"/>
  <c r="A222"/>
  <c r="A223"/>
  <c r="A224"/>
  <c r="B225"/>
  <c r="A225"/>
  <c r="B226"/>
  <c r="A226"/>
  <c r="B227"/>
  <c r="A227"/>
  <c r="B228"/>
  <c r="A228"/>
  <c r="B229"/>
  <c r="A229"/>
  <c r="B230"/>
  <c r="A230"/>
  <c r="B231"/>
  <c r="A231"/>
  <c r="B232"/>
  <c r="A232"/>
  <c r="B233"/>
  <c r="A233"/>
  <c r="B234"/>
  <c r="A234"/>
  <c r="B235"/>
  <c r="A235"/>
  <c r="B236"/>
  <c r="A236"/>
  <c r="B237"/>
  <c r="A237"/>
  <c r="B238"/>
  <c r="A238"/>
  <c r="B239"/>
  <c r="A239"/>
  <c r="B240"/>
  <c r="A240"/>
  <c r="B241"/>
  <c r="A241"/>
  <c r="B242"/>
  <c r="A242"/>
  <c r="B243"/>
  <c r="A243"/>
  <c r="B244"/>
  <c r="A244"/>
  <c r="B245"/>
  <c r="A245"/>
  <c r="B246"/>
  <c r="A246"/>
  <c r="B247"/>
  <c r="A247"/>
  <c r="B248"/>
  <c r="A248"/>
  <c r="B249"/>
  <c r="A249"/>
  <c r="B250"/>
  <c r="A250"/>
  <c r="B251"/>
  <c r="A251"/>
  <c r="B252"/>
  <c r="A252"/>
  <c r="B253"/>
  <c r="A253"/>
  <c r="B254"/>
  <c r="A254"/>
  <c r="B255"/>
  <c r="A255"/>
  <c r="B256"/>
  <c r="A256"/>
  <c r="B257"/>
  <c r="A257"/>
  <c r="B258"/>
  <c r="A258"/>
  <c r="B259"/>
  <c r="A259"/>
  <c r="B260"/>
  <c r="A260"/>
  <c r="B261"/>
  <c r="A261"/>
  <c r="B262"/>
  <c r="A262"/>
  <c r="B263"/>
  <c r="A263"/>
  <c r="B264"/>
  <c r="A264"/>
  <c r="B265"/>
  <c r="A265"/>
  <c r="B266"/>
  <c r="A266"/>
  <c r="A267"/>
  <c r="A268"/>
  <c r="B269"/>
  <c r="A269"/>
  <c r="B270"/>
  <c r="A270"/>
  <c r="B271"/>
  <c r="A271"/>
  <c r="B272"/>
  <c r="A272"/>
  <c r="B273"/>
  <c r="A273"/>
  <c r="B274"/>
  <c r="A274"/>
  <c r="B275"/>
  <c r="A275"/>
  <c r="B276"/>
  <c r="A276"/>
  <c r="B277"/>
  <c r="A277"/>
  <c r="B278"/>
  <c r="A278"/>
  <c r="B279"/>
  <c r="A279"/>
  <c r="B280"/>
  <c r="A280"/>
  <c r="B281"/>
  <c r="A281"/>
  <c r="B282"/>
  <c r="A282"/>
  <c r="B283"/>
  <c r="A283"/>
  <c r="B284"/>
  <c r="A284"/>
  <c r="B285"/>
  <c r="A285"/>
  <c r="B286"/>
  <c r="A286"/>
  <c r="B287"/>
  <c r="A287"/>
  <c r="B288"/>
  <c r="A288"/>
  <c r="B289"/>
  <c r="A289"/>
  <c r="B290"/>
  <c r="A290"/>
  <c r="B291"/>
  <c r="A291"/>
  <c r="B292"/>
  <c r="A292"/>
  <c r="B293"/>
  <c r="A293"/>
  <c r="B294"/>
  <c r="A294"/>
  <c r="B295"/>
  <c r="A295"/>
  <c r="B296"/>
  <c r="A296"/>
  <c r="B297"/>
  <c r="A297"/>
  <c r="B298"/>
  <c r="A298"/>
  <c r="B299"/>
  <c r="A299"/>
  <c r="B300"/>
  <c r="A300"/>
  <c r="B301"/>
  <c r="A301"/>
  <c r="B302"/>
  <c r="A302"/>
  <c r="B303"/>
  <c r="A303"/>
  <c r="B304"/>
  <c r="A304"/>
  <c r="B305"/>
  <c r="A305"/>
  <c r="B306"/>
  <c r="A306"/>
  <c r="B307"/>
  <c r="A307"/>
  <c r="B308"/>
  <c r="A308"/>
  <c r="B309"/>
  <c r="A309"/>
  <c r="B310"/>
  <c r="A310"/>
  <c r="A311"/>
  <c r="A312"/>
  <c r="B313"/>
  <c r="A313"/>
  <c r="B314"/>
  <c r="A314"/>
  <c r="B315"/>
  <c r="A315"/>
  <c r="B316"/>
  <c r="A316"/>
  <c r="B317"/>
  <c r="A317"/>
  <c r="B318"/>
  <c r="A318"/>
  <c r="B319"/>
  <c r="A319"/>
  <c r="B320"/>
  <c r="A320"/>
  <c r="B321"/>
  <c r="A321"/>
  <c r="B322"/>
  <c r="A322"/>
  <c r="B323"/>
  <c r="A323"/>
  <c r="B324"/>
  <c r="A324"/>
  <c r="B325"/>
  <c r="A325"/>
  <c r="B326"/>
  <c r="A326"/>
  <c r="B327"/>
  <c r="A327"/>
  <c r="B328"/>
  <c r="A328"/>
  <c r="B329"/>
  <c r="A329"/>
  <c r="B330"/>
  <c r="A330"/>
  <c r="B331"/>
  <c r="A331"/>
  <c r="B332"/>
  <c r="A332"/>
  <c r="B333"/>
  <c r="A333"/>
  <c r="B334"/>
  <c r="A334"/>
  <c r="B335"/>
  <c r="A335"/>
  <c r="B336"/>
  <c r="A336"/>
  <c r="B337"/>
  <c r="A337"/>
  <c r="B338"/>
  <c r="A338"/>
  <c r="B339"/>
  <c r="A339"/>
  <c r="B340"/>
  <c r="A340"/>
  <c r="B341"/>
  <c r="A341"/>
  <c r="B342"/>
  <c r="A342"/>
  <c r="B343"/>
  <c r="A343"/>
  <c r="B344"/>
  <c r="A344"/>
  <c r="B345"/>
  <c r="A345"/>
  <c r="B346"/>
  <c r="A346"/>
  <c r="B347"/>
  <c r="A347"/>
  <c r="B348"/>
  <c r="A348"/>
  <c r="B349"/>
  <c r="A349"/>
  <c r="B350"/>
  <c r="A350"/>
  <c r="B351"/>
  <c r="A351"/>
  <c r="B352"/>
  <c r="A352"/>
  <c r="B353"/>
  <c r="A353"/>
  <c r="B354"/>
  <c r="A354"/>
  <c r="A355"/>
  <c r="A356"/>
  <c r="B357"/>
  <c r="A357"/>
  <c r="B358"/>
  <c r="A358"/>
  <c r="B359"/>
  <c r="A359"/>
  <c r="B360"/>
  <c r="A360"/>
  <c r="B361"/>
  <c r="A361"/>
  <c r="B362"/>
  <c r="A362"/>
  <c r="B363"/>
  <c r="A363"/>
  <c r="B364"/>
  <c r="A364"/>
  <c r="B365"/>
  <c r="A365"/>
  <c r="B366"/>
  <c r="A366"/>
  <c r="B367"/>
  <c r="A367"/>
  <c r="B368"/>
  <c r="A368"/>
  <c r="B369"/>
  <c r="A369"/>
  <c r="B370"/>
  <c r="A370"/>
  <c r="B371"/>
  <c r="A371"/>
  <c r="B372"/>
  <c r="A372"/>
  <c r="B373"/>
  <c r="A373"/>
  <c r="B374"/>
  <c r="A374"/>
  <c r="B375"/>
  <c r="A375"/>
  <c r="B376"/>
  <c r="A376"/>
  <c r="B377"/>
  <c r="A377"/>
  <c r="B378"/>
  <c r="A378"/>
  <c r="B379"/>
  <c r="A379"/>
  <c r="B380"/>
  <c r="A380"/>
  <c r="B381"/>
  <c r="A381"/>
  <c r="B382"/>
  <c r="A382"/>
  <c r="B383"/>
  <c r="A383"/>
  <c r="B384"/>
  <c r="A384"/>
  <c r="B385"/>
  <c r="A385"/>
  <c r="B386"/>
  <c r="A386"/>
  <c r="B387"/>
  <c r="A387"/>
  <c r="B388"/>
  <c r="A388"/>
  <c r="B389"/>
  <c r="A389"/>
  <c r="B390"/>
  <c r="A390"/>
  <c r="B391"/>
  <c r="A391"/>
  <c r="B392"/>
  <c r="A392"/>
  <c r="B393"/>
  <c r="A393"/>
  <c r="B394"/>
  <c r="A394"/>
  <c r="B395"/>
  <c r="A395"/>
  <c r="B396"/>
  <c r="A396"/>
  <c r="B397"/>
  <c r="A397"/>
  <c r="B398"/>
  <c r="A398"/>
  <c r="A399"/>
  <c r="A400"/>
  <c r="B401"/>
  <c r="A401"/>
  <c r="B402"/>
  <c r="A402"/>
  <c r="B403"/>
  <c r="A403"/>
  <c r="B404"/>
  <c r="A404"/>
  <c r="B405"/>
  <c r="A405"/>
  <c r="B406"/>
  <c r="A406"/>
  <c r="B407"/>
  <c r="A407"/>
  <c r="B408"/>
  <c r="A408"/>
  <c r="B409"/>
  <c r="A409"/>
  <c r="B410"/>
  <c r="A410"/>
  <c r="B411"/>
  <c r="A411"/>
  <c r="B412"/>
  <c r="A412"/>
  <c r="B413"/>
  <c r="A413"/>
  <c r="B414"/>
  <c r="A414"/>
  <c r="B415"/>
  <c r="A415"/>
  <c r="B416"/>
  <c r="A416"/>
  <c r="B417"/>
  <c r="A417"/>
  <c r="B418"/>
  <c r="A418"/>
  <c r="B419"/>
  <c r="A419"/>
  <c r="B420"/>
  <c r="A420"/>
  <c r="B421"/>
  <c r="A421"/>
  <c r="B422"/>
  <c r="A422"/>
  <c r="B423"/>
  <c r="A423"/>
  <c r="B424"/>
  <c r="A424"/>
  <c r="B425"/>
  <c r="A425"/>
  <c r="B426"/>
  <c r="A426"/>
  <c r="B427"/>
  <c r="A427"/>
  <c r="B428"/>
  <c r="A428"/>
  <c r="B429"/>
  <c r="A429"/>
  <c r="B430"/>
  <c r="A430"/>
  <c r="B431"/>
  <c r="A431"/>
  <c r="B432"/>
  <c r="A432"/>
  <c r="B433"/>
  <c r="A433"/>
  <c r="B434"/>
  <c r="A434"/>
  <c r="B435"/>
  <c r="A435"/>
  <c r="B436"/>
  <c r="A436"/>
  <c r="B437"/>
  <c r="A437"/>
  <c r="B438"/>
  <c r="A438"/>
  <c r="B439"/>
  <c r="A439"/>
  <c r="B440"/>
  <c r="A440"/>
  <c r="B441"/>
  <c r="A441"/>
  <c r="B442"/>
  <c r="A442"/>
  <c r="A443"/>
  <c r="A444"/>
  <c r="B445"/>
  <c r="A445"/>
  <c r="B446"/>
  <c r="A446"/>
  <c r="B447"/>
  <c r="A447"/>
  <c r="B448"/>
  <c r="A448"/>
  <c r="B449"/>
  <c r="A449"/>
  <c r="B450"/>
  <c r="A450"/>
  <c r="B451"/>
  <c r="A451"/>
  <c r="B452"/>
  <c r="A452"/>
  <c r="B453"/>
  <c r="A453"/>
  <c r="B454"/>
  <c r="A454"/>
  <c r="B455"/>
  <c r="A455"/>
  <c r="B456"/>
  <c r="A456"/>
  <c r="B457"/>
  <c r="A457"/>
  <c r="B458"/>
  <c r="A458"/>
  <c r="B459"/>
  <c r="A459"/>
  <c r="B460"/>
  <c r="A460"/>
  <c r="B461"/>
  <c r="A461"/>
  <c r="B462"/>
  <c r="A462"/>
  <c r="B463"/>
  <c r="A463"/>
  <c r="B464"/>
  <c r="A464"/>
  <c r="B465"/>
  <c r="A465"/>
  <c r="B466"/>
  <c r="A466"/>
  <c r="B467"/>
  <c r="A467"/>
  <c r="B468"/>
  <c r="A468"/>
  <c r="B469"/>
  <c r="A469"/>
  <c r="B470"/>
  <c r="A470"/>
  <c r="B471"/>
  <c r="A471"/>
  <c r="B472"/>
  <c r="A472"/>
  <c r="B473"/>
  <c r="A473"/>
  <c r="B474"/>
  <c r="A474"/>
  <c r="B475"/>
  <c r="A475"/>
  <c r="B476"/>
  <c r="A476"/>
  <c r="B477"/>
  <c r="A477"/>
  <c r="B478"/>
  <c r="A478"/>
  <c r="B479"/>
  <c r="A479"/>
  <c r="B480"/>
  <c r="A480"/>
  <c r="B481"/>
  <c r="A481"/>
  <c r="B482"/>
  <c r="A482"/>
  <c r="B483"/>
  <c r="A483"/>
  <c r="B484"/>
  <c r="A484"/>
  <c r="B485"/>
  <c r="A485"/>
  <c r="B486"/>
  <c r="A486"/>
  <c r="A487"/>
  <c r="A488"/>
  <c r="B489"/>
  <c r="A489"/>
  <c r="B490"/>
  <c r="A490"/>
  <c r="B491"/>
  <c r="A491"/>
  <c r="B492"/>
  <c r="A492"/>
  <c r="B493"/>
  <c r="A493"/>
  <c r="B494"/>
  <c r="A494"/>
  <c r="B495"/>
  <c r="A495"/>
  <c r="B496"/>
  <c r="A496"/>
  <c r="B497"/>
  <c r="A497"/>
  <c r="B498"/>
  <c r="A498"/>
  <c r="B499"/>
  <c r="A499"/>
  <c r="B500"/>
  <c r="A500"/>
  <c r="B501"/>
  <c r="A501"/>
  <c r="B502"/>
  <c r="A502"/>
  <c r="B503"/>
  <c r="A503"/>
  <c r="B504"/>
  <c r="A504"/>
  <c r="B505"/>
  <c r="A505"/>
  <c r="B506"/>
  <c r="A506"/>
  <c r="B507"/>
  <c r="A507"/>
  <c r="B508"/>
  <c r="A508"/>
  <c r="B509"/>
  <c r="A509"/>
  <c r="B510"/>
  <c r="A510"/>
  <c r="B511"/>
  <c r="A511"/>
  <c r="B512"/>
  <c r="A512"/>
  <c r="B513"/>
  <c r="A513"/>
  <c r="B514"/>
  <c r="A514"/>
  <c r="B515"/>
  <c r="A515"/>
  <c r="B516"/>
  <c r="A516"/>
  <c r="B517"/>
  <c r="A517"/>
  <c r="B518"/>
  <c r="A518"/>
  <c r="B519"/>
  <c r="A519"/>
  <c r="B520"/>
  <c r="A520"/>
  <c r="B521"/>
  <c r="A521"/>
  <c r="B522"/>
  <c r="A522"/>
  <c r="B523"/>
  <c r="A523"/>
  <c r="B524"/>
  <c r="A524"/>
  <c r="B525"/>
  <c r="A525"/>
  <c r="B526"/>
  <c r="A526"/>
  <c r="B527"/>
  <c r="A527"/>
  <c r="B528"/>
  <c r="A528"/>
  <c r="B529"/>
  <c r="A529"/>
  <c r="B530"/>
  <c r="A530"/>
  <c r="A531"/>
  <c r="A532"/>
  <c r="B533"/>
  <c r="A533"/>
  <c r="B534"/>
  <c r="A534"/>
  <c r="B535"/>
  <c r="A535"/>
  <c r="B536"/>
  <c r="A536"/>
  <c r="B537"/>
  <c r="A537"/>
  <c r="B538"/>
  <c r="A538"/>
  <c r="B539"/>
  <c r="A539"/>
  <c r="B540"/>
  <c r="A540"/>
  <c r="B541"/>
  <c r="A541"/>
  <c r="B542"/>
  <c r="A542"/>
  <c r="B543"/>
  <c r="A543"/>
  <c r="B544"/>
  <c r="A544"/>
  <c r="B545"/>
  <c r="A545"/>
  <c r="B546"/>
  <c r="A546"/>
  <c r="B547"/>
  <c r="A547"/>
  <c r="B548"/>
  <c r="A548"/>
  <c r="B549"/>
  <c r="A549"/>
  <c r="B550"/>
  <c r="A550"/>
  <c r="B551"/>
  <c r="A551"/>
  <c r="B552"/>
  <c r="A552"/>
  <c r="B553"/>
  <c r="A553"/>
  <c r="B554"/>
  <c r="A554"/>
  <c r="B555"/>
  <c r="A555"/>
  <c r="B556"/>
  <c r="A556"/>
  <c r="B557"/>
  <c r="A557"/>
  <c r="B558"/>
  <c r="A558"/>
  <c r="B559"/>
  <c r="A559"/>
  <c r="B560"/>
  <c r="A560"/>
  <c r="B561"/>
  <c r="A561"/>
  <c r="B562"/>
  <c r="A562"/>
  <c r="B563"/>
  <c r="A563"/>
  <c r="B564"/>
  <c r="A564"/>
  <c r="B565"/>
  <c r="A565"/>
  <c r="B566"/>
  <c r="A566"/>
  <c r="B567"/>
  <c r="A567"/>
  <c r="B568"/>
  <c r="A568"/>
  <c r="B569"/>
  <c r="A569"/>
  <c r="B570"/>
  <c r="A570"/>
  <c r="B571"/>
  <c r="A571"/>
  <c r="B572"/>
  <c r="A572"/>
  <c r="B573"/>
  <c r="A573"/>
  <c r="B574"/>
  <c r="A574"/>
  <c r="A575"/>
  <c r="A576"/>
  <c r="B577"/>
  <c r="A577"/>
  <c r="B578"/>
  <c r="A578"/>
  <c r="B579"/>
  <c r="A579"/>
  <c r="B580"/>
  <c r="A580"/>
  <c r="B581"/>
  <c r="A581"/>
  <c r="B582"/>
  <c r="A582"/>
  <c r="B583"/>
  <c r="A583"/>
  <c r="B584"/>
  <c r="A584"/>
  <c r="B585"/>
  <c r="A585"/>
  <c r="B586"/>
  <c r="A586"/>
  <c r="B587"/>
  <c r="A587"/>
  <c r="B588"/>
  <c r="A588"/>
  <c r="B589"/>
  <c r="A589"/>
  <c r="B590"/>
  <c r="A590"/>
  <c r="B591"/>
  <c r="A591"/>
  <c r="B592"/>
  <c r="A592"/>
  <c r="B593"/>
  <c r="A593"/>
  <c r="B594"/>
  <c r="A594"/>
  <c r="B595"/>
  <c r="A595"/>
  <c r="B596"/>
  <c r="A596"/>
  <c r="B597"/>
  <c r="A597"/>
  <c r="B598"/>
  <c r="A598"/>
  <c r="B599"/>
  <c r="A599"/>
  <c r="B600"/>
  <c r="A600"/>
  <c r="B601"/>
  <c r="A601"/>
  <c r="B602"/>
  <c r="A602"/>
  <c r="B603"/>
  <c r="A603"/>
  <c r="B604"/>
  <c r="A604"/>
  <c r="B605"/>
  <c r="A605"/>
  <c r="B606"/>
  <c r="A606"/>
  <c r="B607"/>
  <c r="A607"/>
  <c r="B608"/>
  <c r="A608"/>
  <c r="B609"/>
  <c r="A609"/>
  <c r="B610"/>
  <c r="A610"/>
  <c r="B611"/>
  <c r="A611"/>
  <c r="B612"/>
  <c r="A612"/>
  <c r="B613"/>
  <c r="A613"/>
  <c r="B614"/>
  <c r="A614"/>
  <c r="B615"/>
  <c r="A615"/>
  <c r="B616"/>
  <c r="A616"/>
  <c r="B617"/>
  <c r="A617"/>
  <c r="B618"/>
  <c r="A618"/>
  <c r="A619"/>
  <c r="A620"/>
  <c r="B621"/>
  <c r="A621"/>
  <c r="B622"/>
  <c r="A622"/>
  <c r="B623"/>
  <c r="A623"/>
  <c r="B624"/>
  <c r="A624"/>
  <c r="B625"/>
  <c r="A625"/>
  <c r="B626"/>
  <c r="A626"/>
  <c r="B627"/>
  <c r="A627"/>
  <c r="B628"/>
  <c r="A628"/>
  <c r="B629"/>
  <c r="A629"/>
  <c r="B630"/>
  <c r="A630"/>
  <c r="B631"/>
  <c r="A631"/>
  <c r="B632"/>
  <c r="A632"/>
  <c r="B633"/>
  <c r="A633"/>
  <c r="B634"/>
  <c r="A634"/>
  <c r="B635"/>
  <c r="A635"/>
  <c r="B636"/>
  <c r="A636"/>
  <c r="B637"/>
  <c r="A637"/>
  <c r="B638"/>
  <c r="A638"/>
  <c r="B639"/>
  <c r="A639"/>
  <c r="B640"/>
  <c r="A640"/>
  <c r="B641"/>
  <c r="A641"/>
  <c r="B642"/>
  <c r="A642"/>
  <c r="B643"/>
  <c r="A643"/>
  <c r="B644"/>
  <c r="A644"/>
  <c r="B645"/>
  <c r="A645"/>
  <c r="B646"/>
  <c r="A646"/>
  <c r="B647"/>
  <c r="A647"/>
  <c r="B648"/>
  <c r="A648"/>
  <c r="B649"/>
  <c r="A649"/>
  <c r="B650"/>
  <c r="A650"/>
  <c r="B651"/>
  <c r="A651"/>
  <c r="B652"/>
  <c r="A652"/>
  <c r="B653"/>
  <c r="A653"/>
  <c r="B654"/>
  <c r="A654"/>
  <c r="B655"/>
  <c r="A655"/>
  <c r="B656"/>
  <c r="A656"/>
  <c r="B657"/>
  <c r="A657"/>
  <c r="B658"/>
  <c r="A658"/>
  <c r="B659"/>
  <c r="A659"/>
  <c r="B660"/>
  <c r="A660"/>
  <c r="B661"/>
  <c r="A661"/>
  <c r="B662"/>
  <c r="A662"/>
  <c r="A663"/>
  <c r="A664"/>
  <c r="B665"/>
  <c r="A665"/>
  <c r="B666"/>
  <c r="A666"/>
  <c r="B667"/>
  <c r="A667"/>
  <c r="B668"/>
  <c r="A668"/>
  <c r="B669"/>
  <c r="A669"/>
  <c r="B670"/>
  <c r="A670"/>
  <c r="B671"/>
  <c r="A671"/>
  <c r="B672"/>
  <c r="A672"/>
  <c r="B673"/>
  <c r="A673"/>
  <c r="B674"/>
  <c r="A674"/>
  <c r="B675"/>
  <c r="A675"/>
  <c r="B676"/>
  <c r="A676"/>
  <c r="B677"/>
  <c r="A677"/>
  <c r="B678"/>
  <c r="A678"/>
  <c r="B679"/>
  <c r="A679"/>
  <c r="B680"/>
  <c r="A680"/>
  <c r="B681"/>
  <c r="A681"/>
  <c r="B682"/>
  <c r="A682"/>
  <c r="B683"/>
  <c r="A683"/>
  <c r="B684"/>
  <c r="A684"/>
  <c r="B685"/>
  <c r="A685"/>
  <c r="B686"/>
  <c r="A686"/>
  <c r="B687"/>
  <c r="A687"/>
  <c r="B688"/>
  <c r="A688"/>
  <c r="B689"/>
  <c r="A689"/>
  <c r="B690"/>
  <c r="A690"/>
  <c r="B691"/>
  <c r="A691"/>
  <c r="B692"/>
  <c r="A692"/>
  <c r="B693"/>
  <c r="A693"/>
  <c r="B694"/>
  <c r="A694"/>
  <c r="B695"/>
  <c r="A695"/>
  <c r="B696"/>
  <c r="A696"/>
  <c r="B697"/>
  <c r="A697"/>
  <c r="B698"/>
  <c r="A698"/>
  <c r="B699"/>
  <c r="A699"/>
  <c r="B700"/>
  <c r="A700"/>
  <c r="B701"/>
  <c r="A701"/>
  <c r="B702"/>
  <c r="A702"/>
  <c r="B703"/>
  <c r="A703"/>
  <c r="B704"/>
  <c r="A704"/>
  <c r="B705"/>
  <c r="A705"/>
  <c r="B706"/>
  <c r="A706"/>
  <c r="A707"/>
  <c r="A708"/>
  <c r="B709"/>
  <c r="A709"/>
  <c r="B710"/>
  <c r="A710"/>
  <c r="B711"/>
  <c r="A711"/>
  <c r="B712"/>
  <c r="A712"/>
  <c r="B713"/>
  <c r="A713"/>
  <c r="B714"/>
  <c r="A714"/>
  <c r="B715"/>
  <c r="A715"/>
  <c r="B716"/>
  <c r="A716"/>
  <c r="B717"/>
  <c r="A717"/>
  <c r="B718"/>
  <c r="A718"/>
  <c r="B719"/>
  <c r="A719"/>
  <c r="B720"/>
  <c r="A720"/>
  <c r="B721"/>
  <c r="A721"/>
  <c r="B722"/>
  <c r="A722"/>
  <c r="B723"/>
  <c r="A723"/>
  <c r="B724"/>
  <c r="A724"/>
  <c r="B725"/>
  <c r="A725"/>
  <c r="B726"/>
  <c r="A726"/>
  <c r="B727"/>
  <c r="A727"/>
  <c r="B728"/>
  <c r="A728"/>
  <c r="B729"/>
  <c r="A729"/>
  <c r="B730"/>
  <c r="A730"/>
  <c r="B731"/>
  <c r="A731"/>
  <c r="B732"/>
  <c r="A732"/>
  <c r="B733"/>
  <c r="A733"/>
  <c r="B734"/>
  <c r="A734"/>
  <c r="B735"/>
  <c r="A735"/>
  <c r="B736"/>
  <c r="A736"/>
  <c r="B737"/>
  <c r="A737"/>
  <c r="B738"/>
  <c r="A738"/>
  <c r="B739"/>
  <c r="A739"/>
  <c r="B740"/>
  <c r="A740"/>
  <c r="B741"/>
  <c r="A741"/>
  <c r="B742"/>
  <c r="A742"/>
  <c r="B743"/>
  <c r="A743"/>
  <c r="B744"/>
  <c r="A744"/>
  <c r="B745"/>
  <c r="A745"/>
  <c r="B746"/>
  <c r="A746"/>
  <c r="B747"/>
  <c r="A747"/>
  <c r="B748"/>
  <c r="A748"/>
  <c r="B749"/>
  <c r="A749"/>
  <c r="B750"/>
  <c r="A750"/>
  <c r="A751"/>
  <c r="A752"/>
  <c r="B753"/>
  <c r="A753"/>
  <c r="B754"/>
  <c r="A754"/>
  <c r="B755"/>
  <c r="A755"/>
  <c r="B756"/>
  <c r="A756"/>
  <c r="B757"/>
  <c r="A757"/>
  <c r="B758"/>
  <c r="A758"/>
  <c r="B759"/>
  <c r="A759"/>
  <c r="B760"/>
  <c r="A760"/>
  <c r="B761"/>
  <c r="A761"/>
  <c r="B762"/>
  <c r="A762"/>
  <c r="B763"/>
  <c r="A763"/>
  <c r="B764"/>
  <c r="A764"/>
  <c r="B765"/>
  <c r="A765"/>
  <c r="B766"/>
  <c r="A766"/>
  <c r="B767"/>
  <c r="A767"/>
  <c r="B768"/>
  <c r="A768"/>
  <c r="B769"/>
  <c r="A769"/>
  <c r="B770"/>
  <c r="A770"/>
  <c r="B771"/>
  <c r="A771"/>
  <c r="B772"/>
  <c r="A772"/>
  <c r="B773"/>
  <c r="A773"/>
  <c r="B774"/>
  <c r="A774"/>
  <c r="B775"/>
  <c r="A775"/>
  <c r="B776"/>
  <c r="A776"/>
  <c r="B777"/>
  <c r="A777"/>
  <c r="B778"/>
  <c r="A778"/>
  <c r="B779"/>
  <c r="A779"/>
  <c r="B780"/>
  <c r="A780"/>
  <c r="B781"/>
  <c r="A781"/>
  <c r="B782"/>
  <c r="A782"/>
  <c r="B783"/>
  <c r="A783"/>
  <c r="B784"/>
  <c r="A784"/>
  <c r="B785"/>
  <c r="A785"/>
  <c r="B786"/>
  <c r="A786"/>
  <c r="B787"/>
  <c r="A787"/>
  <c r="B788"/>
  <c r="A788"/>
  <c r="B789"/>
  <c r="A789"/>
  <c r="B790"/>
  <c r="A790"/>
  <c r="B791"/>
  <c r="A791"/>
  <c r="B792"/>
  <c r="A792"/>
  <c r="B793"/>
  <c r="A793"/>
  <c r="B794"/>
  <c r="A794"/>
  <c r="A795"/>
  <c r="A796"/>
  <c r="B797"/>
  <c r="A797"/>
  <c r="B798"/>
  <c r="A798"/>
  <c r="B799"/>
  <c r="A799"/>
  <c r="B800"/>
  <c r="A800"/>
  <c r="B801"/>
  <c r="A801"/>
  <c r="B802"/>
  <c r="A802"/>
  <c r="B803"/>
  <c r="A803"/>
  <c r="B804"/>
  <c r="A804"/>
  <c r="B805"/>
  <c r="A805"/>
  <c r="B806"/>
  <c r="A806"/>
  <c r="B807"/>
  <c r="A807"/>
  <c r="B808"/>
  <c r="A808"/>
  <c r="B809"/>
  <c r="A809"/>
  <c r="B810"/>
  <c r="A810"/>
  <c r="B811"/>
  <c r="A811"/>
  <c r="B812"/>
  <c r="A812"/>
  <c r="B813"/>
  <c r="A813"/>
  <c r="B814"/>
  <c r="A814"/>
  <c r="B815"/>
  <c r="A815"/>
  <c r="B816"/>
  <c r="A816"/>
  <c r="B817"/>
  <c r="A817"/>
  <c r="B818"/>
  <c r="A818"/>
  <c r="B819"/>
  <c r="A819"/>
  <c r="B820"/>
  <c r="A820"/>
  <c r="B821"/>
  <c r="A821"/>
  <c r="B822"/>
  <c r="A822"/>
  <c r="B823"/>
  <c r="A823"/>
  <c r="B824"/>
  <c r="A824"/>
  <c r="B825"/>
  <c r="A825"/>
  <c r="B826"/>
  <c r="A826"/>
  <c r="B827"/>
  <c r="A827"/>
  <c r="B828"/>
  <c r="A828"/>
  <c r="B829"/>
  <c r="A829"/>
  <c r="B830"/>
  <c r="A830"/>
  <c r="B831"/>
  <c r="A831"/>
  <c r="B832"/>
  <c r="A832"/>
  <c r="B833"/>
  <c r="A833"/>
  <c r="B834"/>
  <c r="A834"/>
  <c r="B835"/>
  <c r="A835"/>
  <c r="B836"/>
  <c r="A836"/>
  <c r="B837"/>
  <c r="A837"/>
  <c r="B838"/>
  <c r="A838"/>
  <c r="A839"/>
  <c r="A840"/>
  <c r="B841"/>
  <c r="A841"/>
  <c r="B842"/>
  <c r="A842"/>
  <c r="B843"/>
  <c r="A843"/>
  <c r="B844"/>
  <c r="A844"/>
  <c r="B845"/>
  <c r="A845"/>
  <c r="B846"/>
  <c r="A846"/>
  <c r="B847"/>
  <c r="A847"/>
  <c r="B848"/>
  <c r="A848"/>
  <c r="B849"/>
  <c r="A849"/>
  <c r="B850"/>
  <c r="A850"/>
  <c r="B851"/>
  <c r="A851"/>
  <c r="B852"/>
  <c r="A852"/>
  <c r="B853"/>
  <c r="A853"/>
  <c r="B854"/>
  <c r="A854"/>
  <c r="B855"/>
  <c r="A855"/>
  <c r="B856"/>
  <c r="A856"/>
  <c r="B857"/>
  <c r="A857"/>
  <c r="B858"/>
  <c r="A858"/>
  <c r="B859"/>
  <c r="A859"/>
  <c r="B860"/>
  <c r="A860"/>
  <c r="B861"/>
  <c r="A861"/>
  <c r="B862"/>
  <c r="A862"/>
  <c r="B863"/>
  <c r="A863"/>
  <c r="B864"/>
  <c r="A864"/>
  <c r="B865"/>
  <c r="A865"/>
  <c r="B866"/>
  <c r="A866"/>
  <c r="B867"/>
  <c r="A867"/>
  <c r="B868"/>
  <c r="A868"/>
  <c r="B869"/>
  <c r="A869"/>
  <c r="B870"/>
  <c r="A870"/>
  <c r="B871"/>
  <c r="A871"/>
  <c r="B872"/>
  <c r="A872"/>
  <c r="B873"/>
  <c r="A873"/>
  <c r="B874"/>
  <c r="A874"/>
  <c r="B875"/>
  <c r="A875"/>
  <c r="B876"/>
  <c r="A876"/>
  <c r="B877"/>
  <c r="A877"/>
  <c r="B878"/>
  <c r="A878"/>
  <c r="B879"/>
  <c r="A879"/>
  <c r="B880"/>
  <c r="A880"/>
  <c r="B881"/>
  <c r="A881"/>
  <c r="B882"/>
  <c r="A882"/>
  <c r="A883"/>
  <c r="A884"/>
  <c r="B885"/>
  <c r="A885"/>
  <c r="B886"/>
  <c r="A886"/>
  <c r="B887"/>
  <c r="A887"/>
  <c r="B888"/>
  <c r="A888"/>
  <c r="B889"/>
  <c r="A889"/>
  <c r="B890"/>
  <c r="A890"/>
  <c r="B891"/>
  <c r="A891"/>
  <c r="B892"/>
  <c r="A892"/>
  <c r="B893"/>
  <c r="A893"/>
  <c r="B894"/>
  <c r="A894"/>
  <c r="B895"/>
  <c r="A895"/>
  <c r="B896"/>
  <c r="A896"/>
  <c r="B897"/>
  <c r="A897"/>
  <c r="B898"/>
  <c r="A898"/>
  <c r="B899"/>
  <c r="A899"/>
  <c r="B900"/>
  <c r="A900"/>
  <c r="B901"/>
  <c r="A901"/>
  <c r="B902"/>
  <c r="A902"/>
  <c r="B903"/>
  <c r="A903"/>
  <c r="B904"/>
  <c r="A904"/>
  <c r="B905"/>
  <c r="A905"/>
  <c r="B906"/>
  <c r="A906"/>
  <c r="B907"/>
  <c r="A907"/>
  <c r="B908"/>
  <c r="A908"/>
  <c r="B909"/>
  <c r="A909"/>
  <c r="B910"/>
  <c r="A910"/>
  <c r="B911"/>
  <c r="A911"/>
  <c r="B912"/>
  <c r="A912"/>
  <c r="B913"/>
  <c r="A913"/>
  <c r="B914"/>
  <c r="A914"/>
  <c r="B915"/>
  <c r="A915"/>
  <c r="B916"/>
  <c r="A916"/>
  <c r="B917"/>
  <c r="A917"/>
  <c r="B918"/>
  <c r="A918"/>
  <c r="B919"/>
  <c r="A919"/>
  <c r="B920"/>
  <c r="A920"/>
  <c r="B921"/>
  <c r="A921"/>
  <c r="B922"/>
  <c r="A922"/>
  <c r="B923"/>
  <c r="A923"/>
  <c r="B924"/>
  <c r="A924"/>
  <c r="B925"/>
  <c r="A925"/>
  <c r="B926"/>
  <c r="A926"/>
  <c r="A927"/>
  <c r="A928"/>
  <c r="B929"/>
  <c r="A929"/>
  <c r="B930"/>
  <c r="A930"/>
  <c r="B931"/>
  <c r="A931"/>
  <c r="B932"/>
  <c r="A932"/>
  <c r="B933"/>
  <c r="A933"/>
  <c r="B934"/>
  <c r="A934"/>
  <c r="B935"/>
  <c r="A935"/>
  <c r="B936"/>
  <c r="A936"/>
  <c r="B937"/>
  <c r="A937"/>
  <c r="B938"/>
  <c r="A938"/>
  <c r="B939"/>
  <c r="A939"/>
  <c r="B940"/>
  <c r="A940"/>
  <c r="B941"/>
  <c r="A941"/>
  <c r="B942"/>
  <c r="A942"/>
  <c r="B943"/>
  <c r="A943"/>
  <c r="B944"/>
  <c r="A944"/>
  <c r="B945"/>
  <c r="A945"/>
  <c r="B946"/>
  <c r="A946"/>
  <c r="B947"/>
  <c r="A947"/>
  <c r="B948"/>
  <c r="A948"/>
  <c r="B949"/>
  <c r="A949"/>
  <c r="B950"/>
  <c r="A950"/>
  <c r="B951"/>
  <c r="A951"/>
  <c r="B952"/>
  <c r="A952"/>
  <c r="B953"/>
  <c r="A953"/>
  <c r="B954"/>
  <c r="A954"/>
  <c r="B955"/>
  <c r="A955"/>
  <c r="B956"/>
  <c r="A956"/>
  <c r="B957"/>
  <c r="A957"/>
  <c r="B958"/>
  <c r="A958"/>
  <c r="B959"/>
  <c r="A959"/>
  <c r="B960"/>
  <c r="A960"/>
  <c r="B961"/>
  <c r="A961"/>
  <c r="B962"/>
  <c r="A962"/>
  <c r="B963"/>
  <c r="A963"/>
  <c r="B964"/>
  <c r="A964"/>
  <c r="B965"/>
  <c r="A965"/>
  <c r="B966"/>
  <c r="A966"/>
  <c r="B967"/>
  <c r="A967"/>
  <c r="B968"/>
  <c r="A968"/>
  <c r="B969"/>
  <c r="A969"/>
  <c r="B970"/>
  <c r="A970"/>
  <c r="A971"/>
  <c r="A972"/>
  <c r="B973"/>
  <c r="A973"/>
  <c r="B974"/>
  <c r="A974"/>
  <c r="B975"/>
  <c r="A975"/>
  <c r="B976"/>
  <c r="A976"/>
  <c r="B977"/>
  <c r="A977"/>
  <c r="B978"/>
  <c r="A978"/>
  <c r="B979"/>
  <c r="A979"/>
  <c r="B980"/>
  <c r="A980"/>
  <c r="B981"/>
  <c r="A981"/>
  <c r="B982"/>
  <c r="A982"/>
  <c r="B983"/>
  <c r="A983"/>
  <c r="B984"/>
  <c r="A984"/>
  <c r="B985"/>
  <c r="A985"/>
  <c r="B986"/>
  <c r="A986"/>
  <c r="B987"/>
  <c r="A987"/>
  <c r="B988"/>
  <c r="A988"/>
  <c r="B989"/>
  <c r="A989"/>
  <c r="B990"/>
  <c r="A990"/>
  <c r="B991"/>
  <c r="A991"/>
  <c r="B992"/>
  <c r="A992"/>
  <c r="B993"/>
  <c r="A993"/>
  <c r="B994"/>
  <c r="A994"/>
  <c r="B995"/>
  <c r="A995"/>
  <c r="B996"/>
  <c r="A996"/>
  <c r="B997"/>
  <c r="A997"/>
  <c r="B998"/>
  <c r="A998"/>
  <c r="B999"/>
  <c r="A999"/>
  <c r="B1000"/>
  <c r="A1000"/>
  <c r="B1001"/>
  <c r="A1001"/>
  <c r="B1002"/>
  <c r="A1002"/>
  <c r="B1003"/>
  <c r="A1003"/>
  <c r="B1004"/>
  <c r="A1004"/>
  <c r="B1005"/>
  <c r="A1005"/>
  <c r="B1006"/>
  <c r="A1006"/>
  <c r="B1007"/>
  <c r="A1007"/>
  <c r="B1008"/>
  <c r="A1008"/>
  <c r="B1009"/>
  <c r="A1009"/>
  <c r="B1010"/>
  <c r="A1010"/>
  <c r="B1011"/>
  <c r="A1011"/>
  <c r="B1012"/>
  <c r="A1012"/>
  <c r="B1013"/>
  <c r="A1013"/>
  <c r="B1014"/>
  <c r="A1014"/>
  <c r="A1015"/>
  <c r="A1016"/>
  <c r="B1017"/>
  <c r="A1017"/>
  <c r="B1018"/>
  <c r="A1018"/>
  <c r="B1019"/>
  <c r="A1019"/>
  <c r="B1020"/>
  <c r="A1020"/>
  <c r="B1021"/>
  <c r="A1021"/>
  <c r="B1022"/>
  <c r="A1022"/>
  <c r="B1023"/>
  <c r="A1023"/>
  <c r="B1024"/>
  <c r="A1024"/>
  <c r="B1025"/>
  <c r="A1025"/>
  <c r="B1026"/>
  <c r="A1026"/>
  <c r="B1027"/>
  <c r="A1027"/>
  <c r="B1028"/>
  <c r="A1028"/>
  <c r="B1029"/>
  <c r="A1029"/>
  <c r="B1030"/>
  <c r="A1030"/>
  <c r="B1031"/>
  <c r="A1031"/>
  <c r="B1032"/>
  <c r="A1032"/>
  <c r="B1033"/>
  <c r="A1033"/>
  <c r="B1034"/>
  <c r="A1034"/>
  <c r="B1035"/>
  <c r="A1035"/>
  <c r="B1036"/>
  <c r="A1036"/>
  <c r="B1037"/>
  <c r="A1037"/>
  <c r="B1038"/>
  <c r="A1038"/>
  <c r="B1039"/>
  <c r="A1039"/>
  <c r="B1040"/>
  <c r="A1040"/>
  <c r="B1041"/>
  <c r="A1041"/>
  <c r="B1042"/>
  <c r="A1042"/>
  <c r="B1043"/>
  <c r="A1043"/>
  <c r="B1044"/>
  <c r="A1044"/>
  <c r="B1045"/>
  <c r="A1045"/>
  <c r="B1046"/>
  <c r="A1046"/>
  <c r="B1047"/>
  <c r="A1047"/>
  <c r="B1048"/>
  <c r="A1048"/>
  <c r="B1049"/>
  <c r="A1049"/>
  <c r="B1050"/>
  <c r="A1050"/>
  <c r="B1051"/>
  <c r="A1051"/>
  <c r="B1052"/>
  <c r="A1052"/>
  <c r="B1053"/>
  <c r="A1053"/>
  <c r="B1054"/>
  <c r="A1054"/>
  <c r="B1055"/>
  <c r="A1055"/>
  <c r="B1056"/>
  <c r="A1056"/>
  <c r="B1057"/>
  <c r="A1057"/>
  <c r="B1058"/>
  <c r="A1058"/>
  <c r="A1059"/>
  <c r="A1060"/>
  <c r="B1061"/>
  <c r="A1061"/>
  <c r="B1062"/>
  <c r="A1062"/>
  <c r="B1063"/>
  <c r="A1063"/>
  <c r="B1064"/>
  <c r="A1064"/>
  <c r="B1065"/>
  <c r="A1065"/>
  <c r="B1066"/>
  <c r="A1066"/>
  <c r="B1067"/>
  <c r="A1067"/>
  <c r="B1068"/>
  <c r="A1068"/>
  <c r="B1069"/>
  <c r="A1069"/>
  <c r="B1070"/>
  <c r="A1070"/>
  <c r="B1071"/>
  <c r="A1071"/>
  <c r="B1072"/>
  <c r="A1072"/>
  <c r="B1073"/>
  <c r="A1073"/>
  <c r="B1074"/>
  <c r="A1074"/>
  <c r="B1075"/>
  <c r="A1075"/>
  <c r="B1076"/>
  <c r="A1076"/>
  <c r="B1077"/>
  <c r="A1077"/>
  <c r="B1078"/>
  <c r="A1078"/>
  <c r="B1079"/>
  <c r="A1079"/>
  <c r="B1080"/>
  <c r="A1080"/>
  <c r="B1081"/>
  <c r="A1081"/>
  <c r="B1082"/>
  <c r="A1082"/>
  <c r="B1083"/>
  <c r="A1083"/>
  <c r="B1084"/>
  <c r="A1084"/>
  <c r="B1085"/>
  <c r="A1085"/>
  <c r="B1086"/>
  <c r="A1086"/>
  <c r="B1087"/>
  <c r="A1087"/>
  <c r="B1088"/>
  <c r="A1088"/>
  <c r="B1089"/>
  <c r="A1089"/>
  <c r="B1090"/>
  <c r="A1090"/>
  <c r="B1091"/>
  <c r="A1091"/>
  <c r="B1092"/>
  <c r="A1092"/>
  <c r="B1093"/>
  <c r="A1093"/>
  <c r="B1094"/>
  <c r="A1094"/>
  <c r="B1095"/>
  <c r="A1095"/>
  <c r="B1096"/>
  <c r="A1096"/>
  <c r="B1097"/>
  <c r="A1097"/>
  <c r="B1098"/>
  <c r="A1098"/>
  <c r="B1099"/>
  <c r="A1099"/>
  <c r="B1100"/>
  <c r="A1100"/>
  <c r="B1101"/>
  <c r="A1101"/>
  <c r="B1102"/>
  <c r="A1102"/>
  <c r="A1103"/>
  <c r="A1104"/>
  <c r="B1105"/>
  <c r="A1105"/>
  <c r="B1106"/>
  <c r="A1106"/>
  <c r="B1107"/>
  <c r="A1107"/>
  <c r="B1108"/>
  <c r="A1108"/>
  <c r="B1109"/>
  <c r="A1109"/>
  <c r="B1110"/>
  <c r="A1110"/>
  <c r="B1111"/>
  <c r="A1111"/>
  <c r="B1112"/>
  <c r="A1112"/>
  <c r="B1113"/>
  <c r="A1113"/>
  <c r="B1114"/>
  <c r="A1114"/>
  <c r="B1115"/>
  <c r="A1115"/>
  <c r="B1116"/>
  <c r="A1116"/>
  <c r="B1117"/>
  <c r="A1117"/>
  <c r="B1118"/>
  <c r="A1118"/>
  <c r="B1119"/>
  <c r="A1119"/>
  <c r="B1120"/>
  <c r="A1120"/>
  <c r="B1121"/>
  <c r="A1121"/>
  <c r="B1122"/>
  <c r="A1122"/>
  <c r="B1123"/>
  <c r="A1123"/>
  <c r="B1124"/>
  <c r="A1124"/>
  <c r="B1125"/>
  <c r="A1125"/>
  <c r="B1126"/>
  <c r="A1126"/>
  <c r="B1127"/>
  <c r="A1127"/>
  <c r="B1128"/>
  <c r="A1128"/>
  <c r="B1129"/>
  <c r="A1129"/>
  <c r="B1130"/>
  <c r="A1130"/>
  <c r="B1131"/>
  <c r="A1131"/>
  <c r="B1132"/>
  <c r="A1132"/>
  <c r="B1133"/>
  <c r="A1133"/>
  <c r="B1134"/>
  <c r="A1134"/>
  <c r="B1135"/>
  <c r="A1135"/>
  <c r="B1136"/>
  <c r="A1136"/>
  <c r="B1137"/>
  <c r="A1137"/>
  <c r="B1138"/>
  <c r="A1138"/>
  <c r="B1139"/>
  <c r="A1139"/>
  <c r="B1140"/>
  <c r="A1140"/>
  <c r="B1141"/>
  <c r="A1141"/>
  <c r="B1142"/>
  <c r="A1142"/>
  <c r="B1143"/>
  <c r="A1143"/>
  <c r="B1144"/>
  <c r="A1144"/>
  <c r="B1145"/>
  <c r="A1145"/>
  <c r="B1146"/>
  <c r="A1146"/>
  <c r="F7"/>
  <c r="R5" l="1"/>
  <c r="J15" i="2"/>
  <c r="R11" i="1"/>
  <c r="D61" i="2" s="1"/>
  <c r="F18"/>
  <c r="H18" s="1"/>
  <c r="R7" i="1"/>
  <c r="D3" i="2"/>
  <c r="D66"/>
  <c r="J8"/>
  <c r="G6" i="1"/>
  <c r="F59" i="2"/>
  <c r="H59" s="1"/>
  <c r="F57"/>
  <c r="H57" s="1"/>
  <c r="F55"/>
  <c r="H55" s="1"/>
  <c r="F53"/>
  <c r="H53" s="1"/>
  <c r="F51"/>
  <c r="H51" s="1"/>
  <c r="F49"/>
  <c r="H49" s="1"/>
  <c r="F47"/>
  <c r="H47" s="1"/>
  <c r="F45"/>
  <c r="H45" s="1"/>
  <c r="F43"/>
  <c r="H43" s="1"/>
  <c r="F41"/>
  <c r="H41" s="1"/>
  <c r="F39"/>
  <c r="H39" s="1"/>
  <c r="F38"/>
  <c r="H38" s="1"/>
  <c r="R12" i="1" s="1"/>
  <c r="F36" i="2"/>
  <c r="H36" s="1"/>
  <c r="F34"/>
  <c r="H34" s="1"/>
  <c r="F32"/>
  <c r="H32" s="1"/>
  <c r="F30"/>
  <c r="H30" s="1"/>
  <c r="F28"/>
  <c r="H28" s="1"/>
  <c r="F26"/>
  <c r="H26" s="1"/>
  <c r="F24"/>
  <c r="H24" s="1"/>
  <c r="F22"/>
  <c r="H22" s="1"/>
  <c r="F20"/>
  <c r="H20" s="1"/>
  <c r="F19"/>
  <c r="H19" s="1"/>
  <c r="F58"/>
  <c r="H58" s="1"/>
  <c r="F56"/>
  <c r="H56" s="1"/>
  <c r="F54"/>
  <c r="H54" s="1"/>
  <c r="F52"/>
  <c r="H52" s="1"/>
  <c r="F50"/>
  <c r="H50" s="1"/>
  <c r="F48"/>
  <c r="H48" s="1"/>
  <c r="F46"/>
  <c r="H46" s="1"/>
  <c r="F44"/>
  <c r="H44" s="1"/>
  <c r="F42"/>
  <c r="H42" s="1"/>
  <c r="F40"/>
  <c r="H40" s="1"/>
  <c r="F37"/>
  <c r="H37" s="1"/>
  <c r="F35"/>
  <c r="H35" s="1"/>
  <c r="F33"/>
  <c r="H33" s="1"/>
  <c r="F31"/>
  <c r="H31" s="1"/>
  <c r="F29"/>
  <c r="H29" s="1"/>
  <c r="F27"/>
  <c r="H27" s="1"/>
  <c r="F25"/>
  <c r="H25" s="1"/>
  <c r="F23"/>
  <c r="H23" s="1"/>
  <c r="F21"/>
  <c r="H21" s="1"/>
  <c r="D65" l="1"/>
  <c r="D63"/>
  <c r="D64"/>
  <c r="S5" i="1"/>
  <c r="T5" s="1"/>
  <c r="O4"/>
  <c r="O5" s="1"/>
  <c r="K21" i="2" l="1"/>
  <c r="K34"/>
  <c r="K44"/>
  <c r="K55"/>
  <c r="K24"/>
  <c r="K33"/>
  <c r="K38"/>
  <c r="S12" i="1" s="1"/>
  <c r="K56" i="2"/>
  <c r="K23"/>
  <c r="K36"/>
  <c r="K46"/>
  <c r="K57"/>
  <c r="K26"/>
  <c r="K35"/>
  <c r="K47"/>
  <c r="K58"/>
  <c r="K25"/>
  <c r="K48"/>
  <c r="K59"/>
  <c r="K28"/>
  <c r="K37"/>
  <c r="K49"/>
  <c r="K19"/>
  <c r="K27"/>
  <c r="K39"/>
  <c r="K50"/>
  <c r="K53"/>
  <c r="K30"/>
  <c r="K40"/>
  <c r="K51"/>
  <c r="K20"/>
  <c r="K29"/>
  <c r="K41"/>
  <c r="K52"/>
  <c r="K18"/>
  <c r="K32"/>
  <c r="K42"/>
  <c r="K45"/>
  <c r="K22"/>
  <c r="K31"/>
  <c r="K43"/>
  <c r="K54"/>
  <c r="T12" i="1" l="1"/>
  <c r="U12" s="1"/>
  <c r="R13" l="1"/>
  <c r="D12" i="2" s="1"/>
  <c r="D68"/>
  <c r="D71"/>
  <c r="D70"/>
</calcChain>
</file>

<file path=xl/sharedStrings.xml><?xml version="1.0" encoding="utf-8"?>
<sst xmlns="http://schemas.openxmlformats.org/spreadsheetml/2006/main" count="152" uniqueCount="91">
  <si>
    <t>V x Š [mm]</t>
  </si>
  <si>
    <t>0080 0250</t>
  </si>
  <si>
    <t>0080 0300</t>
  </si>
  <si>
    <t>0090 0175</t>
  </si>
  <si>
    <t>0090 0200</t>
  </si>
  <si>
    <t>0090 0250</t>
  </si>
  <si>
    <t>0090 0300</t>
  </si>
  <si>
    <t>0090 0425</t>
  </si>
  <si>
    <t>0110 0175</t>
  </si>
  <si>
    <t>0110 0200</t>
  </si>
  <si>
    <t>0110 0250</t>
  </si>
  <si>
    <t>0110 0300</t>
  </si>
  <si>
    <t>0110 0425</t>
  </si>
  <si>
    <t>0125 0175</t>
  </si>
  <si>
    <t>0125 0200</t>
  </si>
  <si>
    <t>0125 0250</t>
  </si>
  <si>
    <t>0125 0300</t>
  </si>
  <si>
    <t>0125 0425</t>
  </si>
  <si>
    <t>0140 0175</t>
  </si>
  <si>
    <t>0140 0200</t>
  </si>
  <si>
    <t>0140 0250</t>
  </si>
  <si>
    <t>0140 0300</t>
  </si>
  <si>
    <t>0140 0425</t>
  </si>
  <si>
    <t>0165 0300</t>
  </si>
  <si>
    <t>0165 0425</t>
  </si>
  <si>
    <t>0200 0300</t>
  </si>
  <si>
    <t>0200 0425</t>
  </si>
  <si>
    <t>L [mm]</t>
  </si>
  <si>
    <t>n=1,369</t>
  </si>
  <si>
    <t>n=1,376</t>
  </si>
  <si>
    <t>n=1,46</t>
  </si>
  <si>
    <t>n=1,463</t>
  </si>
  <si>
    <t>n=1,375</t>
  </si>
  <si>
    <t>n=1,389</t>
  </si>
  <si>
    <t>n=1,479</t>
  </si>
  <si>
    <t>n=1,468</t>
  </si>
  <si>
    <t>n=1,403</t>
  </si>
  <si>
    <t>n=1,483</t>
  </si>
  <si>
    <t>n=1,485</t>
  </si>
  <si>
    <t>n=1,457</t>
  </si>
  <si>
    <t>n=1,495</t>
  </si>
  <si>
    <t>n=1,496</t>
  </si>
  <si>
    <t>n=1,443</t>
  </si>
  <si>
    <t>n=1,453</t>
  </si>
  <si>
    <t>n=1,442</t>
  </si>
  <si>
    <t>n=1,462</t>
  </si>
  <si>
    <t>n=1,461</t>
  </si>
  <si>
    <t>FRK 0080 0250</t>
  </si>
  <si>
    <t>FRK 0080 0300</t>
  </si>
  <si>
    <t>FRK 0090 0175</t>
  </si>
  <si>
    <t>FRK 0090 0200</t>
  </si>
  <si>
    <t>FRK 0090 0250</t>
  </si>
  <si>
    <t>FRK 0090 0300</t>
  </si>
  <si>
    <t>FRK 0090 0425</t>
  </si>
  <si>
    <t>FRK 0110 0175</t>
  </si>
  <si>
    <t>FRK 0110 0200</t>
  </si>
  <si>
    <t>FRK 0110 0250</t>
  </si>
  <si>
    <t>FRK 0110 0300</t>
  </si>
  <si>
    <t>FRK 0110 0425</t>
  </si>
  <si>
    <t>FRK 0125 0175</t>
  </si>
  <si>
    <t>FRK 0125 0200</t>
  </si>
  <si>
    <t>FRK 0125 0250</t>
  </si>
  <si>
    <t>FRK 0125 0300</t>
  </si>
  <si>
    <t>FRK 0125 0425</t>
  </si>
  <si>
    <t>FRK 0140 0175</t>
  </si>
  <si>
    <t>FRK 0140 0200</t>
  </si>
  <si>
    <t>FRK 0140 0250</t>
  </si>
  <si>
    <t>FRK 0140 0300</t>
  </si>
  <si>
    <t>FRK 0140 0425</t>
  </si>
  <si>
    <t>FRK 0165 0300</t>
  </si>
  <si>
    <t>FRK 0165 0425</t>
  </si>
  <si>
    <t>FRK 0200 0300</t>
  </si>
  <si>
    <t>FRK 0200 0425</t>
  </si>
  <si>
    <t>ΔT1=(T1-T2/2)-Ti</t>
  </si>
  <si>
    <t>ΔT1/50</t>
  </si>
  <si>
    <t>exponent</t>
  </si>
  <si>
    <t>T1&gt;T2&gt;Ti</t>
  </si>
  <si>
    <t>T1</t>
  </si>
  <si>
    <t>T2</t>
  </si>
  <si>
    <t>Ti</t>
  </si>
  <si>
    <t xml:space="preserve">střední teplota </t>
  </si>
  <si>
    <t>průtok</t>
  </si>
  <si>
    <t>Q[W] 75/65/20 °C (ΔT=70°C)</t>
  </si>
  <si>
    <r>
      <t>ISAN Radiátory, s.r.o.</t>
    </r>
    <r>
      <rPr>
        <sz val="8"/>
        <rFont val="Arial"/>
        <family val="2"/>
        <charset val="238"/>
      </rPr>
      <t xml:space="preserve">
Poříčí 26, 678 33 Blansko
Czech Republic, www.isan.cz</t>
    </r>
  </si>
  <si>
    <t>ORIENTATION RECALCULATION OF THE FLOOR CONVECTOR HEATING OUTPUT</t>
  </si>
  <si>
    <r>
      <rPr>
        <b/>
        <sz val="8"/>
        <rFont val="Arial"/>
        <family val="2"/>
        <charset val="238"/>
      </rPr>
      <t>T1</t>
    </r>
    <r>
      <rPr>
        <sz val="8"/>
        <rFont val="Arial"/>
        <family val="2"/>
        <charset val="238"/>
      </rPr>
      <t xml:space="preserve"> (input)</t>
    </r>
  </si>
  <si>
    <r>
      <rPr>
        <b/>
        <sz val="8"/>
        <rFont val="Arial"/>
        <family val="2"/>
        <charset val="238"/>
      </rPr>
      <t>T2</t>
    </r>
    <r>
      <rPr>
        <sz val="8"/>
        <rFont val="Arial"/>
        <family val="2"/>
        <charset val="238"/>
      </rPr>
      <t xml:space="preserve"> (output)</t>
    </r>
  </si>
  <si>
    <r>
      <rPr>
        <b/>
        <sz val="8"/>
        <rFont val="Arial"/>
        <family val="2"/>
        <charset val="238"/>
      </rPr>
      <t>Ti</t>
    </r>
    <r>
      <rPr>
        <sz val="8"/>
        <rFont val="Arial"/>
        <family val="2"/>
        <charset val="238"/>
      </rPr>
      <t xml:space="preserve"> (room)</t>
    </r>
  </si>
  <si>
    <t>Length 
[mm]</t>
  </si>
  <si>
    <t>Heating output [W]</t>
  </si>
  <si>
    <t>HEIGHT / WIDTH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</si>
</sst>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/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/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" fontId="2" fillId="0" borderId="0" xfId="0" applyNumberFormat="1" applyFont="1"/>
    <xf numFmtId="2" fontId="2" fillId="0" borderId="0" xfId="0" applyNumberFormat="1" applyFont="1"/>
    <xf numFmtId="2" fontId="2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6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12" xfId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9" fillId="0" borderId="31" xfId="1" applyFont="1" applyBorder="1" applyAlignment="1" applyProtection="1">
      <alignment horizontal="center" vertical="center"/>
      <protection locked="0"/>
    </xf>
    <xf numFmtId="0" fontId="9" fillId="0" borderId="32" xfId="1" applyFont="1" applyBorder="1" applyAlignment="1" applyProtection="1">
      <alignment horizontal="center" vertical="center"/>
      <protection locked="0"/>
    </xf>
    <xf numFmtId="0" fontId="9" fillId="0" borderId="13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9" fillId="0" borderId="33" xfId="1" applyFont="1" applyBorder="1" applyAlignment="1" applyProtection="1">
      <alignment horizontal="center" vertical="center"/>
      <protection locked="0"/>
    </xf>
    <xf numFmtId="0" fontId="9" fillId="0" borderId="34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1" fontId="9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9" fillId="0" borderId="0" xfId="1" applyNumberFormat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left" vertical="center"/>
      <protection locked="0"/>
    </xf>
    <xf numFmtId="1" fontId="9" fillId="0" borderId="0" xfId="1" applyNumberFormat="1" applyFont="1" applyAlignment="1" applyProtection="1">
      <alignment vertical="center"/>
      <protection locked="0"/>
    </xf>
    <xf numFmtId="164" fontId="9" fillId="0" borderId="0" xfId="1" applyNumberFormat="1" applyFont="1" applyAlignment="1" applyProtection="1">
      <alignment vertical="center"/>
      <protection locked="0"/>
    </xf>
    <xf numFmtId="2" fontId="9" fillId="0" borderId="0" xfId="1" applyNumberFormat="1" applyFont="1" applyProtection="1">
      <protection locked="0"/>
    </xf>
    <xf numFmtId="0" fontId="9" fillId="0" borderId="0" xfId="1" applyFont="1" applyBorder="1" applyAlignment="1" applyProtection="1">
      <alignment horizontal="left"/>
      <protection locked="0"/>
    </xf>
    <xf numFmtId="0" fontId="9" fillId="0" borderId="0" xfId="1" applyFont="1" applyBorder="1" applyProtection="1">
      <protection locked="0"/>
    </xf>
    <xf numFmtId="0" fontId="11" fillId="0" borderId="0" xfId="1" applyFont="1" applyBorder="1" applyAlignment="1" applyProtection="1">
      <alignment horizont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9" fillId="0" borderId="0" xfId="1" applyFont="1" applyFill="1" applyProtection="1">
      <protection locked="0"/>
    </xf>
    <xf numFmtId="0" fontId="11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5" fillId="0" borderId="0" xfId="1" applyFont="1" applyBorder="1" applyAlignment="1" applyProtection="1">
      <alignment vertical="center" wrapText="1"/>
      <protection locked="0"/>
    </xf>
    <xf numFmtId="0" fontId="6" fillId="0" borderId="0" xfId="1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/>
    <xf numFmtId="1" fontId="5" fillId="0" borderId="0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Protection="1">
      <protection locked="0"/>
    </xf>
    <xf numFmtId="1" fontId="10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Protection="1">
      <protection hidden="1"/>
    </xf>
    <xf numFmtId="0" fontId="7" fillId="0" borderId="25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Protection="1">
      <protection hidden="1"/>
    </xf>
    <xf numFmtId="1" fontId="5" fillId="0" borderId="0" xfId="1" applyNumberFormat="1" applyFont="1" applyFill="1" applyBorder="1" applyAlignment="1" applyProtection="1">
      <alignment vertical="center"/>
      <protection hidden="1"/>
    </xf>
    <xf numFmtId="2" fontId="13" fillId="2" borderId="9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1" fontId="7" fillId="0" borderId="0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3" borderId="4" xfId="0" applyFont="1" applyFill="1" applyBorder="1" applyAlignment="1" applyProtection="1"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Protection="1">
      <protection hidden="1"/>
    </xf>
    <xf numFmtId="1" fontId="7" fillId="0" borderId="37" xfId="0" applyNumberFormat="1" applyFont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7" fillId="0" borderId="21" xfId="0" applyFont="1" applyBorder="1" applyProtection="1"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7" fillId="0" borderId="21" xfId="0" applyFont="1" applyFill="1" applyBorder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13" fillId="0" borderId="0" xfId="1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7" fillId="0" borderId="8" xfId="0" applyFont="1" applyBorder="1" applyProtection="1">
      <protection hidden="1"/>
    </xf>
    <xf numFmtId="0" fontId="7" fillId="0" borderId="26" xfId="0" applyFont="1" applyBorder="1" applyProtection="1">
      <protection hidden="1"/>
    </xf>
    <xf numFmtId="0" fontId="7" fillId="0" borderId="35" xfId="0" applyFont="1" applyBorder="1" applyProtection="1">
      <protection hidden="1"/>
    </xf>
    <xf numFmtId="1" fontId="5" fillId="0" borderId="36" xfId="1" applyNumberFormat="1" applyFont="1" applyFill="1" applyBorder="1" applyAlignment="1" applyProtection="1">
      <alignment vertical="center" wrapText="1"/>
      <protection hidden="1"/>
    </xf>
    <xf numFmtId="0" fontId="6" fillId="0" borderId="0" xfId="1" applyFont="1" applyBorder="1" applyAlignment="1" applyProtection="1">
      <alignment vertical="center" wrapText="1"/>
      <protection hidden="1"/>
    </xf>
    <xf numFmtId="0" fontId="6" fillId="0" borderId="36" xfId="1" applyFont="1" applyBorder="1" applyAlignment="1" applyProtection="1">
      <alignment vertical="center" wrapText="1"/>
      <protection hidden="1"/>
    </xf>
    <xf numFmtId="0" fontId="7" fillId="0" borderId="36" xfId="0" applyFont="1" applyBorder="1" applyProtection="1">
      <protection hidden="1"/>
    </xf>
    <xf numFmtId="0" fontId="13" fillId="0" borderId="36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8" fillId="0" borderId="36" xfId="0" applyFont="1" applyFill="1" applyBorder="1" applyProtection="1">
      <protection hidden="1"/>
    </xf>
    <xf numFmtId="0" fontId="7" fillId="0" borderId="11" xfId="0" applyFont="1" applyBorder="1" applyProtection="1">
      <protection hidden="1"/>
    </xf>
    <xf numFmtId="0" fontId="8" fillId="0" borderId="21" xfId="0" applyFont="1" applyFill="1" applyBorder="1" applyProtection="1">
      <protection hidden="1"/>
    </xf>
    <xf numFmtId="0" fontId="7" fillId="0" borderId="17" xfId="0" applyFont="1" applyBorder="1" applyProtection="1"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13" fillId="0" borderId="0" xfId="1" applyFont="1" applyBorder="1" applyAlignment="1" applyProtection="1">
      <alignment horizontal="center"/>
      <protection hidden="1"/>
    </xf>
    <xf numFmtId="1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Border="1" applyAlignment="1" applyProtection="1">
      <alignment horizontal="center" vertical="center" wrapText="1"/>
      <protection hidden="1"/>
    </xf>
    <xf numFmtId="0" fontId="7" fillId="3" borderId="29" xfId="0" applyFont="1" applyFill="1" applyBorder="1" applyAlignment="1" applyProtection="1">
      <alignment horizontal="center" wrapText="1"/>
      <protection hidden="1"/>
    </xf>
    <xf numFmtId="0" fontId="7" fillId="3" borderId="3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1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0" xfId="1" applyFont="1" applyBorder="1" applyAlignment="1" applyProtection="1">
      <alignment horizontal="center" wrapText="1"/>
      <protection hidden="1"/>
    </xf>
  </cellXfs>
  <cellStyles count="2">
    <cellStyle name="Normal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data!$G$8" fmlaRange="data!$G$9:$G$34" noThreeD="1" sel="8" val="2"/>
</file>

<file path=xl/ctrlProps/ctrlProp2.xml><?xml version="1.0" encoding="utf-8"?>
<formControlPr xmlns="http://schemas.microsoft.com/office/spreadsheetml/2009/9/main" objectType="Drop" dropStyle="combo" dx="16" fmlaLink="data!$J$3" fmlaRange="data!$J$5:$J$60" noThreeD="1" sel="16" val="15"/>
</file>

<file path=xl/ctrlProps/ctrlProp3.xml><?xml version="1.0" encoding="utf-8"?>
<formControlPr xmlns="http://schemas.microsoft.com/office/spreadsheetml/2009/9/main" objectType="Drop" dropStyle="combo" dx="16" fmlaLink="data!$K$3" fmlaRange="data!$K$5:$K$45" noThreeD="1" sel="6" val="0"/>
</file>

<file path=xl/ctrlProps/ctrlProp4.xml><?xml version="1.0" encoding="utf-8"?>
<formControlPr xmlns="http://schemas.microsoft.com/office/spreadsheetml/2009/9/main" objectType="Drop" dropStyle="combo" dx="16" fmlaLink="data!$L$3" fmlaRange="data!$L$5:$L$18" noThreeD="1" sel="9" val="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561977</xdr:colOff>
      <xdr:row>1</xdr:row>
      <xdr:rowOff>104774</xdr:rowOff>
    </xdr:from>
    <xdr:to>
      <xdr:col>13</xdr:col>
      <xdr:colOff>534098</xdr:colOff>
      <xdr:row>3</xdr:row>
      <xdr:rowOff>17050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7" y="257174"/>
          <a:ext cx="1010346" cy="531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46"/>
  <sheetViews>
    <sheetView workbookViewId="0">
      <selection activeCell="B14" sqref="B14"/>
    </sheetView>
  </sheetViews>
  <sheetFormatPr defaultRowHeight="15.75"/>
  <cols>
    <col min="1" max="1" width="21.28515625" style="1" bestFit="1" customWidth="1"/>
    <col min="2" max="2" width="11.5703125" style="1" bestFit="1" customWidth="1"/>
    <col min="3" max="3" width="11.85546875" style="1" bestFit="1" customWidth="1"/>
    <col min="4" max="4" width="11.5703125" style="1" bestFit="1" customWidth="1"/>
    <col min="5" max="5" width="4" style="77" bestFit="1" customWidth="1"/>
    <col min="6" max="6" width="6.28515625" style="77" bestFit="1" customWidth="1"/>
    <col min="7" max="7" width="15.5703125" style="77" bestFit="1" customWidth="1"/>
    <col min="8" max="8" width="7.5703125" style="77" bestFit="1" customWidth="1"/>
    <col min="9" max="9" width="4" style="77" bestFit="1" customWidth="1"/>
    <col min="10" max="11" width="4.7109375" style="77" bestFit="1" customWidth="1"/>
    <col min="12" max="12" width="3.85546875" style="77" bestFit="1" customWidth="1"/>
    <col min="13" max="13" width="4.140625" style="77" customWidth="1"/>
    <col min="14" max="14" width="21.85546875" style="77" bestFit="1" customWidth="1"/>
    <col min="15" max="15" width="11.42578125" style="77" bestFit="1" customWidth="1"/>
    <col min="16" max="16" width="3" style="77" customWidth="1"/>
    <col min="17" max="17" width="13.5703125" style="77" customWidth="1"/>
    <col min="18" max="18" width="19.7109375" style="77" bestFit="1" customWidth="1"/>
    <col min="19" max="19" width="28" style="77" customWidth="1"/>
    <col min="20" max="20" width="9.85546875" style="77" bestFit="1" customWidth="1"/>
    <col min="21" max="21" width="6.5703125" style="77" bestFit="1" customWidth="1"/>
    <col min="22" max="22" width="9.140625" style="77"/>
    <col min="23" max="16384" width="9.140625" style="1"/>
  </cols>
  <sheetData>
    <row r="1" spans="1:50">
      <c r="C1" s="2"/>
      <c r="D1" s="2"/>
      <c r="E1" s="76"/>
      <c r="F1" s="76"/>
      <c r="H1" s="76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U1" s="3"/>
    </row>
    <row r="2" spans="1:50" ht="16.5" thickBot="1">
      <c r="C2" s="4"/>
      <c r="D2" s="3"/>
      <c r="E2" s="78"/>
      <c r="F2" s="78"/>
      <c r="G2" s="78"/>
      <c r="H2" s="79"/>
      <c r="J2" s="80">
        <f>VLOOKUP(J3,I4:K60,2,FALSE)</f>
        <v>60</v>
      </c>
      <c r="K2" s="80">
        <f>VLOOKUP(K3,I4:K60,3,FALSE)</f>
        <v>40</v>
      </c>
      <c r="L2" s="80">
        <f>VLOOKUP(L3,I4:L60,4,FALSE)</f>
        <v>20</v>
      </c>
      <c r="Y2" s="3"/>
      <c r="Z2" s="3"/>
      <c r="AA2" s="3"/>
      <c r="AB2" s="3"/>
      <c r="AC2" s="3"/>
      <c r="AT2" s="3"/>
      <c r="AU2" s="3"/>
      <c r="AV2" s="3"/>
      <c r="AW2" s="3"/>
      <c r="AX2" s="5"/>
    </row>
    <row r="3" spans="1:50" ht="16.5" thickBot="1">
      <c r="C3" s="6" t="s">
        <v>0</v>
      </c>
      <c r="D3" s="7" t="s">
        <v>1</v>
      </c>
      <c r="F3" s="81"/>
      <c r="G3" s="82"/>
      <c r="J3" s="80">
        <v>31</v>
      </c>
      <c r="K3" s="80">
        <v>31</v>
      </c>
      <c r="L3" s="80">
        <v>9</v>
      </c>
      <c r="AC3" s="8"/>
      <c r="AT3" s="8"/>
      <c r="AU3" s="9"/>
      <c r="AV3" s="8"/>
      <c r="AW3" s="8"/>
      <c r="AX3" s="8"/>
    </row>
    <row r="4" spans="1:50" ht="16.5" thickBot="1">
      <c r="C4" s="10" t="s">
        <v>27</v>
      </c>
      <c r="D4" s="11" t="s">
        <v>28</v>
      </c>
      <c r="F4" s="79"/>
      <c r="J4" s="42" t="s">
        <v>77</v>
      </c>
      <c r="K4" s="42" t="s">
        <v>78</v>
      </c>
      <c r="L4" s="43" t="s">
        <v>79</v>
      </c>
      <c r="M4" s="44"/>
      <c r="N4" s="45" t="s">
        <v>73</v>
      </c>
      <c r="O4" s="46">
        <f>IF('recalculation table'!J8&lt;&gt;"",0,IF(((K2-L2)/(J2-L2))&gt;=0.7,((J2+K2)/2)-L2,((J2-K2)/LN(((J2-L2)/(K2-L2))))))</f>
        <v>28.85390081777927</v>
      </c>
      <c r="P4" s="44"/>
      <c r="Q4" s="83"/>
      <c r="R4" s="83"/>
      <c r="S4" s="84" t="s">
        <v>73</v>
      </c>
      <c r="T4" s="84" t="s">
        <v>74</v>
      </c>
      <c r="AU4" s="12"/>
      <c r="AX4" s="3"/>
    </row>
    <row r="5" spans="1:50" ht="16.5" thickBot="1">
      <c r="A5" s="1" t="str">
        <f>"FRK "&amp;B5&amp;" "&amp;C5</f>
        <v>FRK 0080 0250 700</v>
      </c>
      <c r="B5" s="13" t="str">
        <f>$D$3</f>
        <v>0080 0250</v>
      </c>
      <c r="C5" s="14">
        <v>700</v>
      </c>
      <c r="D5" s="15">
        <v>115</v>
      </c>
      <c r="F5" s="79"/>
      <c r="G5" s="85"/>
      <c r="I5" s="86">
        <v>1</v>
      </c>
      <c r="J5" s="47">
        <v>90</v>
      </c>
      <c r="K5" s="47">
        <v>70</v>
      </c>
      <c r="L5" s="48">
        <v>28</v>
      </c>
      <c r="M5" s="44"/>
      <c r="N5" s="49" t="s">
        <v>74</v>
      </c>
      <c r="O5" s="50">
        <f>O4/50</f>
        <v>0.57707801635558542</v>
      </c>
      <c r="P5" s="44"/>
      <c r="Q5" s="87">
        <f>(J2-L2)/(K2-L2)</f>
        <v>2</v>
      </c>
      <c r="R5" s="88">
        <f>(J2-K2/2)-L2</f>
        <v>20</v>
      </c>
      <c r="S5" s="88">
        <f>IF('recalculation table'!J8&lt;&gt;"",0,IF(((K2-L2)/(J2-L2))&gt;=0.7,((J2+K2)/2)-L2,((J2-K2)/LN(((J2-L2)/(K2-L2))))))</f>
        <v>28.85390081777927</v>
      </c>
      <c r="T5" s="88">
        <f>S5/50</f>
        <v>0.57707801635558542</v>
      </c>
      <c r="AU5" s="12"/>
    </row>
    <row r="6" spans="1:50">
      <c r="A6" s="1" t="str">
        <f t="shared" ref="A6:A69" si="0">"FRK "&amp;B6&amp;" "&amp;C6</f>
        <v>FRK 0080 0250 800</v>
      </c>
      <c r="B6" s="13" t="str">
        <f>$D$3</f>
        <v>0080 0250</v>
      </c>
      <c r="C6" s="16">
        <v>800</v>
      </c>
      <c r="D6" s="17">
        <v>144</v>
      </c>
      <c r="F6" s="89"/>
      <c r="G6" s="85" t="str">
        <f>RIGHT(G7,9)</f>
        <v>0110 0300</v>
      </c>
      <c r="I6" s="86">
        <v>2</v>
      </c>
      <c r="J6" s="51">
        <v>89</v>
      </c>
      <c r="K6" s="51">
        <v>69</v>
      </c>
      <c r="L6" s="52">
        <v>27</v>
      </c>
      <c r="M6" s="44"/>
      <c r="N6" s="53"/>
      <c r="O6" s="54"/>
      <c r="P6" s="44"/>
      <c r="AU6" s="12"/>
    </row>
    <row r="7" spans="1:50">
      <c r="A7" s="1" t="str">
        <f t="shared" si="0"/>
        <v>FRK 0080 0250 900</v>
      </c>
      <c r="B7" s="13" t="str">
        <f>$D$3</f>
        <v>0080 0250</v>
      </c>
      <c r="C7" s="16">
        <v>900</v>
      </c>
      <c r="D7" s="17">
        <v>172</v>
      </c>
      <c r="F7" s="80">
        <f>VLOOKUP(F8,E9:G50,2,FALSE)</f>
        <v>700</v>
      </c>
      <c r="G7" s="80" t="str">
        <f>VLOOKUP(G8,E9:G50,3,FALSE)</f>
        <v>FRK 0110 0300</v>
      </c>
      <c r="I7" s="86">
        <v>3</v>
      </c>
      <c r="J7" s="51">
        <v>88</v>
      </c>
      <c r="K7" s="51">
        <v>68</v>
      </c>
      <c r="L7" s="52">
        <v>26</v>
      </c>
      <c r="M7" s="44"/>
      <c r="N7" s="53"/>
      <c r="O7" s="53"/>
      <c r="P7" s="44"/>
      <c r="Q7" s="83" t="s">
        <v>75</v>
      </c>
      <c r="R7" s="80">
        <f>VLOOKUP(G7,G9:H34,2,FALSE)</f>
        <v>1.468</v>
      </c>
      <c r="AU7" s="12"/>
    </row>
    <row r="8" spans="1:50">
      <c r="A8" s="1" t="str">
        <f t="shared" si="0"/>
        <v>FRK 0080 0250 1000</v>
      </c>
      <c r="B8" s="13" t="str">
        <f>$D$3</f>
        <v>0080 0250</v>
      </c>
      <c r="C8" s="16">
        <v>1000</v>
      </c>
      <c r="D8" s="17">
        <v>200</v>
      </c>
      <c r="F8" s="89">
        <v>1</v>
      </c>
      <c r="G8" s="85">
        <v>11</v>
      </c>
      <c r="I8" s="86">
        <v>4</v>
      </c>
      <c r="J8" s="51">
        <v>87</v>
      </c>
      <c r="K8" s="51">
        <v>67</v>
      </c>
      <c r="L8" s="52">
        <v>25</v>
      </c>
      <c r="M8" s="44"/>
      <c r="N8" s="55"/>
      <c r="O8" s="56"/>
      <c r="P8" s="44"/>
      <c r="R8" s="80"/>
      <c r="AU8" s="12"/>
    </row>
    <row r="9" spans="1:50">
      <c r="A9" s="1" t="str">
        <f t="shared" si="0"/>
        <v>FRK 0080 0250 1100</v>
      </c>
      <c r="B9" s="13" t="str">
        <f t="shared" ref="B9:B46" si="1">$D$3</f>
        <v>0080 0250</v>
      </c>
      <c r="C9" s="16">
        <v>1100</v>
      </c>
      <c r="D9" s="17">
        <v>229</v>
      </c>
      <c r="E9" s="77">
        <v>1</v>
      </c>
      <c r="F9" s="90">
        <v>700</v>
      </c>
      <c r="G9" s="85" t="s">
        <v>47</v>
      </c>
      <c r="H9" s="77">
        <v>1.369</v>
      </c>
      <c r="I9" s="86">
        <v>5</v>
      </c>
      <c r="J9" s="51">
        <v>86</v>
      </c>
      <c r="K9" s="51">
        <v>66</v>
      </c>
      <c r="L9" s="52">
        <v>24</v>
      </c>
      <c r="M9" s="44"/>
      <c r="N9" s="57"/>
      <c r="O9" s="56"/>
      <c r="P9" s="44"/>
      <c r="AU9" s="12"/>
    </row>
    <row r="10" spans="1:50">
      <c r="A10" s="1" t="str">
        <f t="shared" si="0"/>
        <v>FRK 0080 0250 1200</v>
      </c>
      <c r="B10" s="13" t="str">
        <f t="shared" si="1"/>
        <v>0080 0250</v>
      </c>
      <c r="C10" s="16">
        <v>1200</v>
      </c>
      <c r="D10" s="17">
        <v>257</v>
      </c>
      <c r="E10" s="77">
        <v>2</v>
      </c>
      <c r="F10" s="91">
        <v>800</v>
      </c>
      <c r="G10" s="85" t="s">
        <v>48</v>
      </c>
      <c r="H10" s="77">
        <v>1.3759999999999999</v>
      </c>
      <c r="I10" s="86">
        <v>6</v>
      </c>
      <c r="J10" s="51">
        <v>85</v>
      </c>
      <c r="K10" s="51">
        <v>65</v>
      </c>
      <c r="L10" s="52">
        <v>23</v>
      </c>
      <c r="M10" s="44"/>
      <c r="N10" s="57"/>
      <c r="O10" s="56"/>
      <c r="P10" s="44"/>
      <c r="AU10" s="12"/>
    </row>
    <row r="11" spans="1:50">
      <c r="A11" s="1" t="str">
        <f t="shared" si="0"/>
        <v>FRK 0080 0250 1300</v>
      </c>
      <c r="B11" s="13" t="str">
        <f t="shared" si="1"/>
        <v>0080 0250</v>
      </c>
      <c r="C11" s="16">
        <v>1300</v>
      </c>
      <c r="D11" s="17">
        <v>286</v>
      </c>
      <c r="E11" s="77">
        <v>3</v>
      </c>
      <c r="F11" s="91">
        <v>900</v>
      </c>
      <c r="G11" s="85" t="s">
        <v>49</v>
      </c>
      <c r="H11" s="77">
        <v>1.46</v>
      </c>
      <c r="I11" s="86">
        <v>7</v>
      </c>
      <c r="J11" s="51">
        <v>84</v>
      </c>
      <c r="K11" s="51">
        <v>64</v>
      </c>
      <c r="L11" s="52">
        <v>22</v>
      </c>
      <c r="M11" s="44"/>
      <c r="N11" s="57"/>
      <c r="O11" s="56"/>
      <c r="P11" s="44"/>
      <c r="Q11" s="44" t="s">
        <v>80</v>
      </c>
      <c r="R11" s="58">
        <f>(J2+K2)/2</f>
        <v>50</v>
      </c>
      <c r="S11" s="44"/>
      <c r="T11" s="44"/>
      <c r="U11" s="44"/>
      <c r="AU11" s="12"/>
    </row>
    <row r="12" spans="1:50">
      <c r="A12" s="1" t="str">
        <f t="shared" si="0"/>
        <v>FRK 0080 0250 1400</v>
      </c>
      <c r="B12" s="13" t="str">
        <f t="shared" si="1"/>
        <v>0080 0250</v>
      </c>
      <c r="C12" s="16">
        <v>1400</v>
      </c>
      <c r="D12" s="17">
        <v>314</v>
      </c>
      <c r="E12" s="77">
        <v>4</v>
      </c>
      <c r="F12" s="91">
        <v>1000</v>
      </c>
      <c r="G12" s="85" t="s">
        <v>50</v>
      </c>
      <c r="H12" s="77">
        <v>1.4630000000000001</v>
      </c>
      <c r="I12" s="86">
        <v>8</v>
      </c>
      <c r="J12" s="51">
        <v>83</v>
      </c>
      <c r="K12" s="51">
        <v>63</v>
      </c>
      <c r="L12" s="52">
        <v>21</v>
      </c>
      <c r="M12" s="44"/>
      <c r="N12" s="57"/>
      <c r="O12" s="56"/>
      <c r="P12" s="44"/>
      <c r="Q12" s="44" t="s">
        <v>81</v>
      </c>
      <c r="R12" s="44">
        <f>('recalculation table'!H38*0.86)/(10)</f>
        <v>92.88</v>
      </c>
      <c r="S12" s="59">
        <f>('recalculation table'!K38*0.86)/($J$2-$K$2)</f>
        <v>20.719749547706265</v>
      </c>
      <c r="T12" s="60">
        <f>S12/R12</f>
        <v>0.22308085215015358</v>
      </c>
      <c r="U12" s="60">
        <f>ROUND(T12,1)</f>
        <v>0.2</v>
      </c>
      <c r="AU12" s="12"/>
    </row>
    <row r="13" spans="1:50">
      <c r="A13" s="1" t="str">
        <f t="shared" si="0"/>
        <v>FRK 0080 0250 1500</v>
      </c>
      <c r="B13" s="13" t="str">
        <f t="shared" si="1"/>
        <v>0080 0250</v>
      </c>
      <c r="C13" s="16">
        <v>1500</v>
      </c>
      <c r="D13" s="17">
        <v>343</v>
      </c>
      <c r="E13" s="77">
        <v>5</v>
      </c>
      <c r="F13" s="91">
        <v>1100</v>
      </c>
      <c r="G13" s="85" t="s">
        <v>51</v>
      </c>
      <c r="H13" s="77">
        <v>1.375</v>
      </c>
      <c r="I13" s="86">
        <v>9</v>
      </c>
      <c r="J13" s="51">
        <v>82</v>
      </c>
      <c r="K13" s="51">
        <v>62</v>
      </c>
      <c r="L13" s="52">
        <v>20</v>
      </c>
      <c r="M13" s="44"/>
      <c r="N13" s="61"/>
      <c r="O13" s="56"/>
      <c r="P13" s="44"/>
      <c r="Q13" s="44"/>
      <c r="R13" s="59" t="b">
        <f>AND(R11&gt;=50,U12&gt;=0.5)</f>
        <v>0</v>
      </c>
      <c r="S13" s="44"/>
      <c r="T13" s="44"/>
      <c r="U13" s="44"/>
      <c r="AU13" s="12"/>
    </row>
    <row r="14" spans="1:50">
      <c r="A14" s="1" t="str">
        <f t="shared" si="0"/>
        <v>FRK 0080 0250 1600</v>
      </c>
      <c r="B14" s="13" t="str">
        <f t="shared" si="1"/>
        <v>0080 0250</v>
      </c>
      <c r="C14" s="16">
        <v>1600</v>
      </c>
      <c r="D14" s="17">
        <v>371</v>
      </c>
      <c r="E14" s="77">
        <v>6</v>
      </c>
      <c r="F14" s="91">
        <v>1200</v>
      </c>
      <c r="G14" s="85" t="s">
        <v>52</v>
      </c>
      <c r="H14" s="77">
        <v>1.369</v>
      </c>
      <c r="I14" s="86">
        <v>10</v>
      </c>
      <c r="J14" s="51">
        <v>81</v>
      </c>
      <c r="K14" s="51">
        <v>61</v>
      </c>
      <c r="L14" s="52">
        <v>19</v>
      </c>
      <c r="M14" s="44"/>
      <c r="N14" s="62"/>
      <c r="O14" s="63"/>
      <c r="P14" s="44"/>
      <c r="AU14" s="12"/>
    </row>
    <row r="15" spans="1:50">
      <c r="A15" s="1" t="str">
        <f t="shared" si="0"/>
        <v>FRK 0080 0250 1700</v>
      </c>
      <c r="B15" s="13" t="str">
        <f t="shared" si="1"/>
        <v>0080 0250</v>
      </c>
      <c r="C15" s="16">
        <v>1700</v>
      </c>
      <c r="D15" s="17">
        <v>399</v>
      </c>
      <c r="E15" s="77">
        <v>7</v>
      </c>
      <c r="F15" s="91">
        <v>1300</v>
      </c>
      <c r="G15" s="85" t="s">
        <v>53</v>
      </c>
      <c r="H15" s="77">
        <v>1.389</v>
      </c>
      <c r="I15" s="86">
        <v>11</v>
      </c>
      <c r="J15" s="51">
        <v>80</v>
      </c>
      <c r="K15" s="51">
        <v>60</v>
      </c>
      <c r="L15" s="52">
        <v>18</v>
      </c>
      <c r="M15" s="44"/>
      <c r="N15" s="62"/>
      <c r="O15" s="63"/>
      <c r="P15" s="44"/>
      <c r="AU15" s="12"/>
    </row>
    <row r="16" spans="1:50">
      <c r="A16" s="1" t="str">
        <f t="shared" si="0"/>
        <v>FRK 0080 0250 1800</v>
      </c>
      <c r="B16" s="13" t="str">
        <f t="shared" si="1"/>
        <v>0080 0250</v>
      </c>
      <c r="C16" s="16">
        <v>1800</v>
      </c>
      <c r="D16" s="17">
        <v>428</v>
      </c>
      <c r="E16" s="77">
        <v>8</v>
      </c>
      <c r="F16" s="91">
        <v>1400</v>
      </c>
      <c r="G16" s="85" t="s">
        <v>54</v>
      </c>
      <c r="H16" s="77">
        <v>1.4790000000000001</v>
      </c>
      <c r="I16" s="86">
        <v>12</v>
      </c>
      <c r="J16" s="51">
        <v>79</v>
      </c>
      <c r="K16" s="51">
        <v>59</v>
      </c>
      <c r="L16" s="52">
        <v>17</v>
      </c>
      <c r="M16" s="44"/>
      <c r="N16" s="62"/>
      <c r="O16" s="63"/>
      <c r="P16" s="44"/>
      <c r="AU16" s="12"/>
    </row>
    <row r="17" spans="1:47">
      <c r="A17" s="1" t="str">
        <f t="shared" si="0"/>
        <v>FRK 0080 0250 1900</v>
      </c>
      <c r="B17" s="13" t="str">
        <f t="shared" si="1"/>
        <v>0080 0250</v>
      </c>
      <c r="C17" s="16">
        <v>1900</v>
      </c>
      <c r="D17" s="17">
        <v>456</v>
      </c>
      <c r="E17" s="77">
        <v>9</v>
      </c>
      <c r="F17" s="91">
        <v>1500</v>
      </c>
      <c r="G17" s="85" t="s">
        <v>55</v>
      </c>
      <c r="H17" s="77">
        <v>1.4790000000000001</v>
      </c>
      <c r="I17" s="86">
        <v>13</v>
      </c>
      <c r="J17" s="51">
        <v>78</v>
      </c>
      <c r="K17" s="51">
        <v>58</v>
      </c>
      <c r="L17" s="52">
        <v>16</v>
      </c>
      <c r="M17" s="44"/>
      <c r="N17" s="44"/>
      <c r="O17" s="44"/>
      <c r="P17" s="44"/>
      <c r="Q17" s="77" t="str">
        <f>IF(T22=FALSE,"Nestandardní tepl. spád nebo průtok, upozornění čtěte níže","")</f>
        <v>Nestandardní tepl. spád nebo průtok, upozornění čtěte níže</v>
      </c>
      <c r="AU17" s="12"/>
    </row>
    <row r="18" spans="1:47" ht="16.5" thickBot="1">
      <c r="A18" s="1" t="str">
        <f t="shared" si="0"/>
        <v>FRK 0080 0250 2000</v>
      </c>
      <c r="B18" s="13" t="str">
        <f t="shared" si="1"/>
        <v>0080 0250</v>
      </c>
      <c r="C18" s="16">
        <v>2000</v>
      </c>
      <c r="D18" s="17">
        <v>485</v>
      </c>
      <c r="E18" s="77">
        <v>10</v>
      </c>
      <c r="F18" s="91">
        <v>1600</v>
      </c>
      <c r="G18" s="85" t="s">
        <v>56</v>
      </c>
      <c r="H18" s="77">
        <v>1.46</v>
      </c>
      <c r="I18" s="86">
        <v>14</v>
      </c>
      <c r="J18" s="51">
        <v>77</v>
      </c>
      <c r="K18" s="51">
        <v>57</v>
      </c>
      <c r="L18" s="64">
        <v>15</v>
      </c>
      <c r="M18" s="44"/>
      <c r="N18" s="44"/>
      <c r="O18" s="44"/>
      <c r="P18" s="44"/>
    </row>
    <row r="19" spans="1:47">
      <c r="A19" s="1" t="str">
        <f t="shared" si="0"/>
        <v>FRK 0080 0250 2100</v>
      </c>
      <c r="B19" s="13" t="str">
        <f t="shared" si="1"/>
        <v>0080 0250</v>
      </c>
      <c r="C19" s="16">
        <v>2100</v>
      </c>
      <c r="D19" s="17">
        <v>513</v>
      </c>
      <c r="E19" s="77">
        <v>11</v>
      </c>
      <c r="F19" s="91">
        <v>1700</v>
      </c>
      <c r="G19" s="85" t="s">
        <v>57</v>
      </c>
      <c r="H19" s="77">
        <v>1.468</v>
      </c>
      <c r="I19" s="86">
        <v>15</v>
      </c>
      <c r="J19" s="51">
        <v>76</v>
      </c>
      <c r="K19" s="52">
        <v>56</v>
      </c>
      <c r="L19" s="44"/>
      <c r="M19" s="44"/>
      <c r="N19" s="44"/>
      <c r="O19" s="44"/>
      <c r="P19" s="44"/>
      <c r="AU19" s="12"/>
    </row>
    <row r="20" spans="1:47">
      <c r="A20" s="1" t="str">
        <f t="shared" si="0"/>
        <v>FRK 0080 0250 2200</v>
      </c>
      <c r="B20" s="13" t="str">
        <f t="shared" si="1"/>
        <v>0080 0250</v>
      </c>
      <c r="C20" s="16">
        <v>2200</v>
      </c>
      <c r="D20" s="17">
        <v>542</v>
      </c>
      <c r="E20" s="77">
        <v>12</v>
      </c>
      <c r="F20" s="91">
        <v>1800</v>
      </c>
      <c r="G20" s="85" t="s">
        <v>58</v>
      </c>
      <c r="H20" s="77">
        <v>1.403</v>
      </c>
      <c r="I20" s="86">
        <v>16</v>
      </c>
      <c r="J20" s="51">
        <v>75</v>
      </c>
      <c r="K20" s="52">
        <v>55</v>
      </c>
      <c r="L20" s="53"/>
      <c r="M20" s="44"/>
      <c r="N20" s="44"/>
      <c r="O20" s="44"/>
      <c r="P20" s="44"/>
      <c r="AU20" s="12"/>
    </row>
    <row r="21" spans="1:47">
      <c r="A21" s="1" t="str">
        <f t="shared" si="0"/>
        <v>FRK 0080 0250 2300</v>
      </c>
      <c r="B21" s="13" t="str">
        <f t="shared" si="1"/>
        <v>0080 0250</v>
      </c>
      <c r="C21" s="16">
        <v>2300</v>
      </c>
      <c r="D21" s="17">
        <v>570</v>
      </c>
      <c r="E21" s="77">
        <v>13</v>
      </c>
      <c r="F21" s="91">
        <v>1900</v>
      </c>
      <c r="G21" s="85" t="s">
        <v>59</v>
      </c>
      <c r="H21" s="77">
        <v>1.4830000000000001</v>
      </c>
      <c r="I21" s="86">
        <v>17</v>
      </c>
      <c r="J21" s="51">
        <v>74</v>
      </c>
      <c r="K21" s="52">
        <v>54</v>
      </c>
      <c r="L21" s="53"/>
      <c r="M21" s="65"/>
      <c r="N21" s="66"/>
      <c r="O21" s="66"/>
      <c r="P21" s="66"/>
      <c r="AU21" s="12"/>
    </row>
    <row r="22" spans="1:47">
      <c r="A22" s="1" t="str">
        <f t="shared" si="0"/>
        <v>FRK 0080 0250 2400</v>
      </c>
      <c r="B22" s="13" t="str">
        <f t="shared" si="1"/>
        <v>0080 0250</v>
      </c>
      <c r="C22" s="16">
        <v>2400</v>
      </c>
      <c r="D22" s="17">
        <v>598</v>
      </c>
      <c r="E22" s="77">
        <v>14</v>
      </c>
      <c r="F22" s="91">
        <v>2000</v>
      </c>
      <c r="G22" s="85" t="s">
        <v>60</v>
      </c>
      <c r="H22" s="77">
        <v>1.4850000000000001</v>
      </c>
      <c r="I22" s="86">
        <v>18</v>
      </c>
      <c r="J22" s="51">
        <v>73</v>
      </c>
      <c r="K22" s="52">
        <v>53</v>
      </c>
      <c r="L22" s="56"/>
      <c r="M22" s="65"/>
      <c r="N22" s="67"/>
      <c r="O22" s="67"/>
      <c r="P22" s="67"/>
      <c r="AU22" s="12"/>
    </row>
    <row r="23" spans="1:47">
      <c r="A23" s="1" t="str">
        <f t="shared" si="0"/>
        <v>FRK 0080 0250 2500</v>
      </c>
      <c r="B23" s="13" t="str">
        <f t="shared" si="1"/>
        <v>0080 0250</v>
      </c>
      <c r="C23" s="16">
        <v>2500</v>
      </c>
      <c r="D23" s="17">
        <v>627</v>
      </c>
      <c r="E23" s="77">
        <v>15</v>
      </c>
      <c r="F23" s="91">
        <v>2100</v>
      </c>
      <c r="G23" s="85" t="s">
        <v>61</v>
      </c>
      <c r="H23" s="77">
        <v>1.4570000000000001</v>
      </c>
      <c r="I23" s="86">
        <v>19</v>
      </c>
      <c r="J23" s="51">
        <v>72</v>
      </c>
      <c r="K23" s="52">
        <v>52</v>
      </c>
      <c r="L23" s="56"/>
      <c r="M23" s="65"/>
      <c r="N23" s="68"/>
      <c r="O23" s="68"/>
      <c r="P23" s="68"/>
      <c r="AU23" s="12"/>
    </row>
    <row r="24" spans="1:47">
      <c r="A24" s="1" t="str">
        <f t="shared" si="0"/>
        <v>FRK 0080 0250 2600</v>
      </c>
      <c r="B24" s="13" t="str">
        <f t="shared" si="1"/>
        <v>0080 0250</v>
      </c>
      <c r="C24" s="16">
        <v>2600</v>
      </c>
      <c r="D24" s="17">
        <v>655</v>
      </c>
      <c r="E24" s="77">
        <v>16</v>
      </c>
      <c r="F24" s="91">
        <v>2200</v>
      </c>
      <c r="G24" s="85" t="s">
        <v>62</v>
      </c>
      <c r="H24" s="77">
        <v>1.369</v>
      </c>
      <c r="I24" s="86">
        <v>20</v>
      </c>
      <c r="J24" s="51">
        <v>71</v>
      </c>
      <c r="K24" s="52">
        <v>51</v>
      </c>
      <c r="L24" s="56"/>
      <c r="M24" s="65"/>
      <c r="N24" s="68"/>
      <c r="O24" s="68"/>
      <c r="P24" s="68"/>
      <c r="AU24" s="12"/>
    </row>
    <row r="25" spans="1:47">
      <c r="A25" s="1" t="str">
        <f t="shared" si="0"/>
        <v>FRK 0080 0250 2700</v>
      </c>
      <c r="B25" s="13" t="str">
        <f t="shared" si="1"/>
        <v>0080 0250</v>
      </c>
      <c r="C25" s="16">
        <v>2700</v>
      </c>
      <c r="D25" s="17">
        <v>684</v>
      </c>
      <c r="E25" s="77">
        <v>17</v>
      </c>
      <c r="F25" s="91">
        <v>2300</v>
      </c>
      <c r="G25" s="85" t="s">
        <v>63</v>
      </c>
      <c r="H25" s="77">
        <v>1.403</v>
      </c>
      <c r="I25" s="86">
        <v>21</v>
      </c>
      <c r="J25" s="51">
        <v>70</v>
      </c>
      <c r="K25" s="52">
        <v>50</v>
      </c>
      <c r="L25" s="56"/>
      <c r="M25" s="65"/>
      <c r="N25" s="68"/>
      <c r="O25" s="68"/>
      <c r="P25" s="68"/>
      <c r="AU25" s="12"/>
    </row>
    <row r="26" spans="1:47">
      <c r="A26" s="1" t="str">
        <f t="shared" si="0"/>
        <v>FRK 0080 0250 2800</v>
      </c>
      <c r="B26" s="13" t="str">
        <f t="shared" si="1"/>
        <v>0080 0250</v>
      </c>
      <c r="C26" s="16">
        <v>2800</v>
      </c>
      <c r="D26" s="17">
        <v>712</v>
      </c>
      <c r="E26" s="77">
        <v>18</v>
      </c>
      <c r="F26" s="91">
        <v>2400</v>
      </c>
      <c r="G26" s="85" t="s">
        <v>64</v>
      </c>
      <c r="H26" s="77">
        <v>1.4950000000000001</v>
      </c>
      <c r="I26" s="86">
        <v>22</v>
      </c>
      <c r="J26" s="51">
        <v>69</v>
      </c>
      <c r="K26" s="52">
        <v>49</v>
      </c>
      <c r="L26" s="56"/>
      <c r="M26" s="65"/>
      <c r="N26" s="44"/>
      <c r="O26" s="44"/>
      <c r="P26" s="44"/>
      <c r="AU26" s="12"/>
    </row>
    <row r="27" spans="1:47">
      <c r="A27" s="1" t="str">
        <f t="shared" si="0"/>
        <v>FRK 0080 0250 2900</v>
      </c>
      <c r="B27" s="13" t="str">
        <f t="shared" si="1"/>
        <v>0080 0250</v>
      </c>
      <c r="C27" s="16">
        <v>2900</v>
      </c>
      <c r="D27" s="17">
        <v>741</v>
      </c>
      <c r="E27" s="77">
        <v>19</v>
      </c>
      <c r="F27" s="91">
        <v>2500</v>
      </c>
      <c r="G27" s="85" t="s">
        <v>65</v>
      </c>
      <c r="H27" s="77">
        <v>1.496</v>
      </c>
      <c r="I27" s="86">
        <v>23</v>
      </c>
      <c r="J27" s="51">
        <v>68</v>
      </c>
      <c r="K27" s="52">
        <v>48</v>
      </c>
      <c r="L27" s="56"/>
      <c r="M27" s="65"/>
      <c r="N27" s="44"/>
      <c r="O27" s="44"/>
      <c r="P27" s="44"/>
      <c r="AU27" s="12"/>
    </row>
    <row r="28" spans="1:47">
      <c r="A28" s="1" t="str">
        <f t="shared" si="0"/>
        <v>FRK 0080 0250 3000</v>
      </c>
      <c r="B28" s="13" t="str">
        <f t="shared" si="1"/>
        <v>0080 0250</v>
      </c>
      <c r="C28" s="16">
        <v>3000</v>
      </c>
      <c r="D28" s="17">
        <v>769</v>
      </c>
      <c r="E28" s="77">
        <v>20</v>
      </c>
      <c r="F28" s="91">
        <v>2600</v>
      </c>
      <c r="G28" s="85" t="s">
        <v>66</v>
      </c>
      <c r="H28" s="77">
        <v>1.4430000000000001</v>
      </c>
      <c r="I28" s="86">
        <v>24</v>
      </c>
      <c r="J28" s="51">
        <v>67</v>
      </c>
      <c r="K28" s="52">
        <v>47</v>
      </c>
      <c r="L28" s="62"/>
      <c r="M28" s="65"/>
      <c r="N28" s="44"/>
      <c r="O28" s="44"/>
      <c r="P28" s="44"/>
      <c r="AU28" s="12"/>
    </row>
    <row r="29" spans="1:47">
      <c r="A29" s="1" t="str">
        <f t="shared" si="0"/>
        <v>FRK 0080 0250 3100</v>
      </c>
      <c r="B29" s="13" t="str">
        <f t="shared" si="1"/>
        <v>0080 0250</v>
      </c>
      <c r="C29" s="16">
        <v>3100</v>
      </c>
      <c r="D29" s="17">
        <v>797</v>
      </c>
      <c r="E29" s="77">
        <v>21</v>
      </c>
      <c r="F29" s="91">
        <v>2700</v>
      </c>
      <c r="G29" s="85" t="s">
        <v>67</v>
      </c>
      <c r="H29" s="77">
        <v>1.4530000000000001</v>
      </c>
      <c r="I29" s="86">
        <v>25</v>
      </c>
      <c r="J29" s="51">
        <v>66</v>
      </c>
      <c r="K29" s="52">
        <v>46</v>
      </c>
      <c r="L29" s="62"/>
      <c r="M29" s="65"/>
      <c r="N29" s="44"/>
      <c r="O29" s="44"/>
      <c r="P29" s="44"/>
      <c r="AS29" s="12"/>
    </row>
    <row r="30" spans="1:47">
      <c r="A30" s="1" t="str">
        <f t="shared" si="0"/>
        <v>FRK 0080 0250 3200</v>
      </c>
      <c r="B30" s="13" t="str">
        <f t="shared" si="1"/>
        <v>0080 0250</v>
      </c>
      <c r="C30" s="16">
        <v>3200</v>
      </c>
      <c r="D30" s="17">
        <v>826</v>
      </c>
      <c r="E30" s="77">
        <v>22</v>
      </c>
      <c r="F30" s="91">
        <v>2800</v>
      </c>
      <c r="G30" s="85" t="s">
        <v>68</v>
      </c>
      <c r="H30" s="77">
        <v>1.403</v>
      </c>
      <c r="I30" s="86">
        <v>26</v>
      </c>
      <c r="J30" s="51">
        <v>65</v>
      </c>
      <c r="K30" s="52">
        <v>45</v>
      </c>
      <c r="L30" s="62"/>
      <c r="M30" s="65"/>
      <c r="N30" s="44"/>
      <c r="O30" s="44"/>
      <c r="P30" s="44"/>
      <c r="AU30" s="12"/>
    </row>
    <row r="31" spans="1:47">
      <c r="A31" s="1" t="str">
        <f t="shared" si="0"/>
        <v>FRK 0080 0250 3300</v>
      </c>
      <c r="B31" s="13" t="str">
        <f t="shared" si="1"/>
        <v>0080 0250</v>
      </c>
      <c r="C31" s="16">
        <v>3300</v>
      </c>
      <c r="D31" s="17">
        <v>854</v>
      </c>
      <c r="E31" s="77">
        <v>23</v>
      </c>
      <c r="F31" s="91">
        <v>2900</v>
      </c>
      <c r="G31" s="85" t="s">
        <v>69</v>
      </c>
      <c r="H31" s="77">
        <v>1.4570000000000001</v>
      </c>
      <c r="I31" s="86">
        <v>27</v>
      </c>
      <c r="J31" s="51">
        <v>64</v>
      </c>
      <c r="K31" s="52">
        <v>44</v>
      </c>
      <c r="L31" s="44"/>
      <c r="M31" s="65"/>
      <c r="N31" s="44"/>
      <c r="O31" s="44"/>
      <c r="P31" s="44"/>
      <c r="AU31" s="12"/>
    </row>
    <row r="32" spans="1:47">
      <c r="A32" s="1" t="str">
        <f t="shared" si="0"/>
        <v>FRK 0080 0250 3400</v>
      </c>
      <c r="B32" s="13" t="str">
        <f t="shared" si="1"/>
        <v>0080 0250</v>
      </c>
      <c r="C32" s="16">
        <v>3400</v>
      </c>
      <c r="D32" s="17">
        <v>883</v>
      </c>
      <c r="E32" s="77">
        <v>24</v>
      </c>
      <c r="F32" s="91">
        <v>3000</v>
      </c>
      <c r="G32" s="85" t="s">
        <v>70</v>
      </c>
      <c r="H32" s="77">
        <v>1.4419999999999999</v>
      </c>
      <c r="I32" s="86">
        <v>28</v>
      </c>
      <c r="J32" s="51">
        <v>63</v>
      </c>
      <c r="K32" s="52">
        <v>43</v>
      </c>
      <c r="L32" s="44"/>
      <c r="M32" s="65"/>
      <c r="N32" s="44"/>
      <c r="O32" s="44"/>
      <c r="P32" s="44"/>
      <c r="AU32" s="12"/>
    </row>
    <row r="33" spans="1:47">
      <c r="A33" s="1" t="str">
        <f t="shared" si="0"/>
        <v>FRK 0080 0250 3500</v>
      </c>
      <c r="B33" s="13" t="str">
        <f t="shared" si="1"/>
        <v>0080 0250</v>
      </c>
      <c r="C33" s="16">
        <v>3500</v>
      </c>
      <c r="D33" s="17">
        <v>911</v>
      </c>
      <c r="E33" s="77">
        <v>25</v>
      </c>
      <c r="F33" s="91">
        <v>3100</v>
      </c>
      <c r="G33" s="85" t="s">
        <v>71</v>
      </c>
      <c r="H33" s="77">
        <v>1.462</v>
      </c>
      <c r="I33" s="86">
        <v>29</v>
      </c>
      <c r="J33" s="51">
        <v>62</v>
      </c>
      <c r="K33" s="52">
        <v>42</v>
      </c>
      <c r="L33" s="44"/>
      <c r="M33" s="65"/>
      <c r="N33" s="44"/>
      <c r="O33" s="44"/>
      <c r="P33" s="44"/>
      <c r="AU33" s="12"/>
    </row>
    <row r="34" spans="1:47">
      <c r="A34" s="1" t="str">
        <f t="shared" si="0"/>
        <v>FRK 0080 0250 3600</v>
      </c>
      <c r="B34" s="13" t="str">
        <f t="shared" si="1"/>
        <v>0080 0250</v>
      </c>
      <c r="C34" s="16">
        <v>3600</v>
      </c>
      <c r="D34" s="17">
        <v>940</v>
      </c>
      <c r="E34" s="77">
        <v>26</v>
      </c>
      <c r="F34" s="91">
        <v>3200</v>
      </c>
      <c r="G34" s="85" t="s">
        <v>72</v>
      </c>
      <c r="H34" s="77">
        <v>1.4610000000000001</v>
      </c>
      <c r="I34" s="86">
        <v>30</v>
      </c>
      <c r="J34" s="51">
        <v>61</v>
      </c>
      <c r="K34" s="52">
        <v>41</v>
      </c>
      <c r="L34" s="44"/>
      <c r="M34" s="65"/>
      <c r="N34" s="44"/>
      <c r="O34" s="44"/>
      <c r="P34" s="44"/>
      <c r="AU34" s="12"/>
    </row>
    <row r="35" spans="1:47">
      <c r="A35" s="1" t="str">
        <f t="shared" si="0"/>
        <v>FRK 0080 0250 3700</v>
      </c>
      <c r="B35" s="13" t="str">
        <f t="shared" si="1"/>
        <v>0080 0250</v>
      </c>
      <c r="C35" s="16">
        <v>3700</v>
      </c>
      <c r="D35" s="17">
        <v>968</v>
      </c>
      <c r="E35" s="77">
        <v>27</v>
      </c>
      <c r="F35" s="91">
        <v>3300</v>
      </c>
      <c r="I35" s="86">
        <v>31</v>
      </c>
      <c r="J35" s="51">
        <v>60</v>
      </c>
      <c r="K35" s="52">
        <v>40</v>
      </c>
      <c r="L35" s="44"/>
      <c r="M35" s="44"/>
      <c r="N35" s="44"/>
      <c r="O35" s="44"/>
      <c r="P35" s="44"/>
      <c r="AU35" s="12"/>
    </row>
    <row r="36" spans="1:47">
      <c r="A36" s="1" t="str">
        <f t="shared" si="0"/>
        <v>FRK 0080 0250 3800</v>
      </c>
      <c r="B36" s="13" t="str">
        <f t="shared" si="1"/>
        <v>0080 0250</v>
      </c>
      <c r="C36" s="16">
        <v>3800</v>
      </c>
      <c r="D36" s="17">
        <v>996</v>
      </c>
      <c r="E36" s="77">
        <v>28</v>
      </c>
      <c r="F36" s="91">
        <v>3400</v>
      </c>
      <c r="I36" s="86">
        <v>32</v>
      </c>
      <c r="J36" s="51">
        <v>59</v>
      </c>
      <c r="K36" s="52">
        <v>39</v>
      </c>
      <c r="L36" s="44"/>
      <c r="M36" s="44"/>
      <c r="N36" s="44"/>
      <c r="O36" s="44"/>
      <c r="P36" s="44"/>
      <c r="AU36" s="12"/>
    </row>
    <row r="37" spans="1:47">
      <c r="A37" s="1" t="str">
        <f t="shared" si="0"/>
        <v>FRK 0080 0250 3900</v>
      </c>
      <c r="B37" s="13" t="str">
        <f t="shared" si="1"/>
        <v>0080 0250</v>
      </c>
      <c r="C37" s="16">
        <v>3900</v>
      </c>
      <c r="D37" s="17">
        <v>1025</v>
      </c>
      <c r="E37" s="77">
        <v>29</v>
      </c>
      <c r="F37" s="91">
        <v>3500</v>
      </c>
      <c r="I37" s="86">
        <v>33</v>
      </c>
      <c r="J37" s="51">
        <v>58</v>
      </c>
      <c r="K37" s="52">
        <v>38</v>
      </c>
      <c r="L37" s="53"/>
      <c r="M37" s="44"/>
      <c r="N37" s="44"/>
      <c r="O37" s="44"/>
      <c r="P37" s="44"/>
      <c r="AU37" s="12"/>
    </row>
    <row r="38" spans="1:47">
      <c r="A38" s="1" t="str">
        <f t="shared" si="0"/>
        <v>FRK 0080 0250 4000</v>
      </c>
      <c r="B38" s="13" t="str">
        <f t="shared" si="1"/>
        <v>0080 0250</v>
      </c>
      <c r="C38" s="16">
        <v>4000</v>
      </c>
      <c r="D38" s="17">
        <v>1053</v>
      </c>
      <c r="E38" s="77">
        <v>30</v>
      </c>
      <c r="F38" s="91">
        <v>3600</v>
      </c>
      <c r="I38" s="86">
        <v>34</v>
      </c>
      <c r="J38" s="51">
        <v>57</v>
      </c>
      <c r="K38" s="52">
        <v>37</v>
      </c>
      <c r="L38" s="53"/>
      <c r="M38" s="44"/>
      <c r="N38" s="44"/>
      <c r="O38" s="44"/>
      <c r="P38" s="44"/>
      <c r="AU38" s="12"/>
    </row>
    <row r="39" spans="1:47">
      <c r="A39" s="1" t="str">
        <f t="shared" si="0"/>
        <v>FRK 0080 0250 4100</v>
      </c>
      <c r="B39" s="13" t="str">
        <f t="shared" si="1"/>
        <v>0080 0250</v>
      </c>
      <c r="C39" s="16">
        <v>4100</v>
      </c>
      <c r="D39" s="17">
        <v>1082</v>
      </c>
      <c r="E39" s="77">
        <v>31</v>
      </c>
      <c r="F39" s="91">
        <v>3700</v>
      </c>
      <c r="I39" s="86">
        <v>35</v>
      </c>
      <c r="J39" s="51">
        <v>56</v>
      </c>
      <c r="K39" s="52">
        <v>36</v>
      </c>
      <c r="L39" s="53"/>
      <c r="M39" s="44"/>
      <c r="N39" s="44"/>
      <c r="O39" s="44"/>
      <c r="P39" s="44"/>
      <c r="AU39" s="12"/>
    </row>
    <row r="40" spans="1:47">
      <c r="A40" s="1" t="str">
        <f t="shared" si="0"/>
        <v>FRK 0080 0250 4200</v>
      </c>
      <c r="B40" s="13" t="str">
        <f t="shared" si="1"/>
        <v>0080 0250</v>
      </c>
      <c r="C40" s="16">
        <v>4200</v>
      </c>
      <c r="D40" s="17">
        <v>1110</v>
      </c>
      <c r="E40" s="77">
        <v>32</v>
      </c>
      <c r="F40" s="91">
        <v>3800</v>
      </c>
      <c r="I40" s="86">
        <v>36</v>
      </c>
      <c r="J40" s="51">
        <v>55</v>
      </c>
      <c r="K40" s="52">
        <v>35</v>
      </c>
      <c r="L40" s="44"/>
      <c r="M40" s="44"/>
      <c r="N40" s="44"/>
      <c r="O40" s="44"/>
      <c r="P40" s="44"/>
      <c r="AU40" s="12"/>
    </row>
    <row r="41" spans="1:47">
      <c r="A41" s="1" t="str">
        <f t="shared" si="0"/>
        <v>FRK 0080 0250 4300</v>
      </c>
      <c r="B41" s="13" t="str">
        <f t="shared" si="1"/>
        <v>0080 0250</v>
      </c>
      <c r="C41" s="16">
        <v>4300</v>
      </c>
      <c r="D41" s="17">
        <v>1139</v>
      </c>
      <c r="E41" s="77">
        <v>33</v>
      </c>
      <c r="F41" s="91">
        <v>3900</v>
      </c>
      <c r="I41" s="86">
        <v>37</v>
      </c>
      <c r="J41" s="51">
        <v>54</v>
      </c>
      <c r="K41" s="52">
        <v>34</v>
      </c>
      <c r="L41" s="44"/>
      <c r="M41" s="44"/>
      <c r="N41" s="44"/>
      <c r="O41" s="44"/>
      <c r="P41" s="44"/>
      <c r="AU41" s="12"/>
    </row>
    <row r="42" spans="1:47">
      <c r="A42" s="1" t="str">
        <f t="shared" si="0"/>
        <v>FRK 0080 0250 4400</v>
      </c>
      <c r="B42" s="13" t="str">
        <f t="shared" si="1"/>
        <v>0080 0250</v>
      </c>
      <c r="C42" s="16">
        <v>4400</v>
      </c>
      <c r="D42" s="17">
        <v>1167</v>
      </c>
      <c r="E42" s="77">
        <v>34</v>
      </c>
      <c r="F42" s="91">
        <v>4000</v>
      </c>
      <c r="I42" s="86">
        <v>38</v>
      </c>
      <c r="J42" s="51">
        <v>53</v>
      </c>
      <c r="K42" s="52">
        <v>33</v>
      </c>
      <c r="L42" s="44"/>
      <c r="M42" s="44"/>
      <c r="N42" s="44"/>
      <c r="O42" s="44"/>
      <c r="P42" s="44"/>
      <c r="AU42" s="12"/>
    </row>
    <row r="43" spans="1:47">
      <c r="A43" s="1" t="str">
        <f t="shared" si="0"/>
        <v>FRK 0080 0250 4500</v>
      </c>
      <c r="B43" s="13" t="str">
        <f t="shared" si="1"/>
        <v>0080 0250</v>
      </c>
      <c r="C43" s="16">
        <v>4500</v>
      </c>
      <c r="D43" s="17">
        <v>1195</v>
      </c>
      <c r="E43" s="77">
        <v>35</v>
      </c>
      <c r="F43" s="91">
        <v>4100</v>
      </c>
      <c r="I43" s="86">
        <v>39</v>
      </c>
      <c r="J43" s="51">
        <v>52</v>
      </c>
      <c r="K43" s="52">
        <v>32</v>
      </c>
      <c r="L43" s="44"/>
      <c r="M43" s="44"/>
      <c r="N43" s="44"/>
      <c r="O43" s="44"/>
      <c r="P43" s="44"/>
      <c r="AU43" s="12"/>
    </row>
    <row r="44" spans="1:47">
      <c r="A44" s="1" t="str">
        <f t="shared" si="0"/>
        <v>FRK 0080 0250 4600</v>
      </c>
      <c r="B44" s="13" t="str">
        <f t="shared" si="1"/>
        <v>0080 0250</v>
      </c>
      <c r="C44" s="16">
        <v>4600</v>
      </c>
      <c r="D44" s="17">
        <v>1224</v>
      </c>
      <c r="E44" s="77">
        <v>36</v>
      </c>
      <c r="F44" s="91">
        <v>4200</v>
      </c>
      <c r="I44" s="86">
        <v>40</v>
      </c>
      <c r="J44" s="51">
        <v>51</v>
      </c>
      <c r="K44" s="52">
        <v>31</v>
      </c>
      <c r="L44" s="44"/>
      <c r="M44" s="44"/>
      <c r="N44" s="44"/>
      <c r="O44" s="44"/>
      <c r="P44" s="44"/>
      <c r="AU44" s="12"/>
    </row>
    <row r="45" spans="1:47" ht="16.5" thickBot="1">
      <c r="A45" s="1" t="str">
        <f t="shared" si="0"/>
        <v>FRK 0080 0250 4700</v>
      </c>
      <c r="B45" s="13" t="str">
        <f t="shared" si="1"/>
        <v>0080 0250</v>
      </c>
      <c r="C45" s="16">
        <v>4700</v>
      </c>
      <c r="D45" s="17">
        <v>1252</v>
      </c>
      <c r="E45" s="77">
        <v>37</v>
      </c>
      <c r="F45" s="91">
        <v>4300</v>
      </c>
      <c r="I45" s="86">
        <v>41</v>
      </c>
      <c r="J45" s="51">
        <v>50</v>
      </c>
      <c r="K45" s="64">
        <v>30</v>
      </c>
      <c r="L45" s="44"/>
      <c r="M45" s="44"/>
      <c r="N45" s="44"/>
      <c r="O45" s="44"/>
      <c r="P45" s="44"/>
      <c r="AU45" s="12"/>
    </row>
    <row r="46" spans="1:47" ht="16.5" thickBot="1">
      <c r="A46" s="1" t="str">
        <f t="shared" si="0"/>
        <v>FRK 0080 0250 4800</v>
      </c>
      <c r="B46" s="13" t="str">
        <f t="shared" si="1"/>
        <v>0080 0250</v>
      </c>
      <c r="C46" s="18">
        <v>4800</v>
      </c>
      <c r="D46" s="19">
        <v>1281</v>
      </c>
      <c r="E46" s="77">
        <v>38</v>
      </c>
      <c r="F46" s="91">
        <v>4400</v>
      </c>
      <c r="I46" s="86">
        <v>42</v>
      </c>
      <c r="J46" s="52">
        <v>49</v>
      </c>
      <c r="K46" s="44"/>
      <c r="L46" s="44"/>
      <c r="M46" s="44"/>
      <c r="N46" s="44"/>
      <c r="O46" s="44"/>
      <c r="P46" s="44"/>
      <c r="AU46" s="3"/>
    </row>
    <row r="47" spans="1:47" ht="16.5" thickBot="1">
      <c r="A47" s="1" t="str">
        <f t="shared" si="0"/>
        <v>FRK  V x Š [mm]</v>
      </c>
      <c r="C47" s="6" t="s">
        <v>0</v>
      </c>
      <c r="D47" s="20" t="s">
        <v>2</v>
      </c>
      <c r="E47" s="77">
        <v>39</v>
      </c>
      <c r="F47" s="91">
        <v>4500</v>
      </c>
      <c r="I47" s="86">
        <v>43</v>
      </c>
      <c r="J47" s="52">
        <v>48</v>
      </c>
      <c r="K47" s="44"/>
      <c r="L47" s="44"/>
      <c r="M47" s="44"/>
      <c r="N47" s="44"/>
      <c r="O47" s="44"/>
      <c r="P47" s="44"/>
    </row>
    <row r="48" spans="1:47" ht="16.5" thickBot="1">
      <c r="A48" s="1" t="str">
        <f t="shared" si="0"/>
        <v>FRK  L [mm]</v>
      </c>
      <c r="C48" s="10" t="s">
        <v>27</v>
      </c>
      <c r="D48" s="21" t="s">
        <v>29</v>
      </c>
      <c r="E48" s="77">
        <v>40</v>
      </c>
      <c r="F48" s="91">
        <v>4600</v>
      </c>
      <c r="I48" s="86">
        <v>44</v>
      </c>
      <c r="J48" s="52">
        <v>47</v>
      </c>
      <c r="K48" s="44"/>
      <c r="L48" s="44"/>
      <c r="M48" s="44"/>
      <c r="N48" s="44"/>
      <c r="O48" s="44"/>
      <c r="P48" s="44"/>
    </row>
    <row r="49" spans="1:16">
      <c r="A49" s="1" t="str">
        <f t="shared" si="0"/>
        <v>FRK 0080 0300 700</v>
      </c>
      <c r="B49" s="13" t="str">
        <f>$D$47</f>
        <v>0080 0300</v>
      </c>
      <c r="C49" s="14">
        <v>700</v>
      </c>
      <c r="D49" s="22">
        <v>119</v>
      </c>
      <c r="E49" s="77">
        <v>41</v>
      </c>
      <c r="F49" s="91">
        <v>4700</v>
      </c>
      <c r="I49" s="86">
        <v>45</v>
      </c>
      <c r="J49" s="52">
        <v>46</v>
      </c>
      <c r="K49" s="44"/>
      <c r="L49" s="44"/>
      <c r="M49" s="44"/>
      <c r="N49" s="44"/>
      <c r="O49" s="44"/>
      <c r="P49" s="44"/>
    </row>
    <row r="50" spans="1:16" ht="16.5" thickBot="1">
      <c r="A50" s="1" t="str">
        <f t="shared" si="0"/>
        <v>FRK 0080 0300 800</v>
      </c>
      <c r="B50" s="13" t="str">
        <f t="shared" ref="B50:B90" si="2">$D$47</f>
        <v>0080 0300</v>
      </c>
      <c r="C50" s="16">
        <v>800</v>
      </c>
      <c r="D50" s="23">
        <v>148</v>
      </c>
      <c r="E50" s="77">
        <v>42</v>
      </c>
      <c r="F50" s="92">
        <v>4800</v>
      </c>
      <c r="I50" s="86">
        <v>46</v>
      </c>
      <c r="J50" s="52">
        <v>45</v>
      </c>
      <c r="K50" s="44"/>
      <c r="L50" s="44"/>
      <c r="M50" s="44"/>
      <c r="N50" s="44"/>
      <c r="O50" s="44"/>
      <c r="P50" s="44"/>
    </row>
    <row r="51" spans="1:16">
      <c r="A51" s="1" t="str">
        <f t="shared" si="0"/>
        <v>FRK 0080 0300 900</v>
      </c>
      <c r="B51" s="13" t="str">
        <f t="shared" si="2"/>
        <v>0080 0300</v>
      </c>
      <c r="C51" s="16">
        <v>900</v>
      </c>
      <c r="D51" s="23">
        <v>177</v>
      </c>
      <c r="I51" s="86">
        <v>47</v>
      </c>
      <c r="J51" s="52">
        <v>44</v>
      </c>
      <c r="K51" s="44"/>
      <c r="L51" s="44"/>
      <c r="M51" s="44"/>
      <c r="N51" s="44"/>
      <c r="O51" s="44"/>
      <c r="P51" s="44"/>
    </row>
    <row r="52" spans="1:16">
      <c r="A52" s="1" t="str">
        <f t="shared" si="0"/>
        <v>FRK 0080 0300 1000</v>
      </c>
      <c r="B52" s="13" t="str">
        <f t="shared" si="2"/>
        <v>0080 0300</v>
      </c>
      <c r="C52" s="16">
        <v>1000</v>
      </c>
      <c r="D52" s="23">
        <v>206</v>
      </c>
      <c r="I52" s="86">
        <v>48</v>
      </c>
      <c r="J52" s="52">
        <v>43</v>
      </c>
      <c r="K52" s="44"/>
      <c r="L52" s="44"/>
      <c r="M52" s="44"/>
      <c r="N52" s="44"/>
      <c r="O52" s="44"/>
      <c r="P52" s="44"/>
    </row>
    <row r="53" spans="1:16">
      <c r="A53" s="1" t="str">
        <f t="shared" si="0"/>
        <v>FRK 0080 0300 1100</v>
      </c>
      <c r="B53" s="13" t="str">
        <f t="shared" si="2"/>
        <v>0080 0300</v>
      </c>
      <c r="C53" s="16">
        <v>1100</v>
      </c>
      <c r="D53" s="23">
        <v>236</v>
      </c>
      <c r="I53" s="86">
        <v>49</v>
      </c>
      <c r="J53" s="52">
        <v>42</v>
      </c>
      <c r="K53" s="44"/>
      <c r="L53" s="44"/>
      <c r="M53" s="44"/>
      <c r="N53" s="44"/>
      <c r="O53" s="44"/>
      <c r="P53" s="44"/>
    </row>
    <row r="54" spans="1:16">
      <c r="A54" s="1" t="str">
        <f t="shared" si="0"/>
        <v>FRK 0080 0300 1200</v>
      </c>
      <c r="B54" s="13" t="str">
        <f t="shared" si="2"/>
        <v>0080 0300</v>
      </c>
      <c r="C54" s="16">
        <v>1200</v>
      </c>
      <c r="D54" s="23">
        <v>265</v>
      </c>
      <c r="I54" s="86">
        <v>50</v>
      </c>
      <c r="J54" s="52">
        <v>41</v>
      </c>
      <c r="K54" s="44"/>
      <c r="L54" s="44"/>
      <c r="M54" s="44"/>
      <c r="N54" s="44"/>
      <c r="O54" s="44"/>
      <c r="P54" s="44"/>
    </row>
    <row r="55" spans="1:16">
      <c r="A55" s="1" t="str">
        <f t="shared" si="0"/>
        <v>FRK 0080 0300 1300</v>
      </c>
      <c r="B55" s="13" t="str">
        <f t="shared" si="2"/>
        <v>0080 0300</v>
      </c>
      <c r="C55" s="16">
        <v>1300</v>
      </c>
      <c r="D55" s="23">
        <v>294</v>
      </c>
      <c r="I55" s="86">
        <v>51</v>
      </c>
      <c r="J55" s="52">
        <v>40</v>
      </c>
      <c r="K55" s="44"/>
      <c r="L55" s="44"/>
      <c r="M55" s="44"/>
      <c r="N55" s="44"/>
      <c r="O55" s="44"/>
      <c r="P55" s="44"/>
    </row>
    <row r="56" spans="1:16">
      <c r="A56" s="1" t="str">
        <f t="shared" si="0"/>
        <v>FRK 0080 0300 1400</v>
      </c>
      <c r="B56" s="13" t="str">
        <f t="shared" si="2"/>
        <v>0080 0300</v>
      </c>
      <c r="C56" s="16">
        <v>1400</v>
      </c>
      <c r="D56" s="23">
        <v>324</v>
      </c>
      <c r="I56" s="86">
        <v>52</v>
      </c>
      <c r="J56" s="52">
        <v>39</v>
      </c>
      <c r="K56" s="44"/>
      <c r="L56" s="44"/>
      <c r="M56" s="44"/>
      <c r="N56" s="44"/>
      <c r="O56" s="44"/>
      <c r="P56" s="44"/>
    </row>
    <row r="57" spans="1:16">
      <c r="A57" s="1" t="str">
        <f t="shared" si="0"/>
        <v>FRK 0080 0300 1500</v>
      </c>
      <c r="B57" s="13" t="str">
        <f t="shared" si="2"/>
        <v>0080 0300</v>
      </c>
      <c r="C57" s="16">
        <v>1500</v>
      </c>
      <c r="D57" s="23">
        <v>353</v>
      </c>
      <c r="I57" s="86">
        <v>53</v>
      </c>
      <c r="J57" s="52">
        <v>38</v>
      </c>
      <c r="K57" s="44"/>
      <c r="L57" s="44"/>
      <c r="M57" s="44"/>
      <c r="N57" s="44"/>
      <c r="O57" s="44"/>
      <c r="P57" s="44"/>
    </row>
    <row r="58" spans="1:16">
      <c r="A58" s="1" t="str">
        <f t="shared" si="0"/>
        <v>FRK 0080 0300 1600</v>
      </c>
      <c r="B58" s="13" t="str">
        <f t="shared" si="2"/>
        <v>0080 0300</v>
      </c>
      <c r="C58" s="16">
        <v>1600</v>
      </c>
      <c r="D58" s="23">
        <v>382</v>
      </c>
      <c r="I58" s="86">
        <v>54</v>
      </c>
      <c r="J58" s="52">
        <v>37</v>
      </c>
      <c r="K58" s="44"/>
      <c r="L58" s="44"/>
      <c r="M58" s="44"/>
      <c r="N58" s="44"/>
      <c r="O58" s="44"/>
      <c r="P58" s="44"/>
    </row>
    <row r="59" spans="1:16">
      <c r="A59" s="1" t="str">
        <f t="shared" si="0"/>
        <v>FRK 0080 0300 1700</v>
      </c>
      <c r="B59" s="13" t="str">
        <f t="shared" si="2"/>
        <v>0080 0300</v>
      </c>
      <c r="C59" s="16">
        <v>1700</v>
      </c>
      <c r="D59" s="23">
        <v>411</v>
      </c>
      <c r="I59" s="86">
        <v>55</v>
      </c>
      <c r="J59" s="52">
        <v>36</v>
      </c>
      <c r="K59" s="44"/>
      <c r="L59" s="44"/>
      <c r="M59" s="44"/>
      <c r="N59" s="44"/>
      <c r="O59" s="44"/>
      <c r="P59" s="44"/>
    </row>
    <row r="60" spans="1:16" ht="16.5" thickBot="1">
      <c r="A60" s="1" t="str">
        <f t="shared" si="0"/>
        <v>FRK 0080 0300 1800</v>
      </c>
      <c r="B60" s="13" t="str">
        <f t="shared" si="2"/>
        <v>0080 0300</v>
      </c>
      <c r="C60" s="16">
        <v>1800</v>
      </c>
      <c r="D60" s="23">
        <v>441</v>
      </c>
      <c r="I60" s="86">
        <v>56</v>
      </c>
      <c r="J60" s="64">
        <v>35</v>
      </c>
      <c r="K60" s="44"/>
      <c r="L60" s="44"/>
      <c r="M60" s="44"/>
      <c r="N60" s="44"/>
      <c r="O60" s="44"/>
      <c r="P60" s="44"/>
    </row>
    <row r="61" spans="1:16">
      <c r="A61" s="1" t="str">
        <f t="shared" si="0"/>
        <v>FRK 0080 0300 1900</v>
      </c>
      <c r="B61" s="13" t="str">
        <f t="shared" si="2"/>
        <v>0080 0300</v>
      </c>
      <c r="C61" s="16">
        <v>1900</v>
      </c>
      <c r="D61" s="23">
        <v>470</v>
      </c>
      <c r="J61" s="44"/>
      <c r="K61" s="44"/>
      <c r="L61" s="44"/>
      <c r="M61" s="44"/>
      <c r="N61" s="44"/>
      <c r="O61" s="44"/>
      <c r="P61" s="44"/>
    </row>
    <row r="62" spans="1:16">
      <c r="A62" s="1" t="str">
        <f t="shared" si="0"/>
        <v>FRK 0080 0300 2000</v>
      </c>
      <c r="B62" s="13" t="str">
        <f t="shared" si="2"/>
        <v>0080 0300</v>
      </c>
      <c r="C62" s="16">
        <v>2000</v>
      </c>
      <c r="D62" s="23">
        <v>499</v>
      </c>
    </row>
    <row r="63" spans="1:16">
      <c r="A63" s="1" t="str">
        <f t="shared" si="0"/>
        <v>FRK 0080 0300 2100</v>
      </c>
      <c r="B63" s="13" t="str">
        <f t="shared" si="2"/>
        <v>0080 0300</v>
      </c>
      <c r="C63" s="16">
        <v>2100</v>
      </c>
      <c r="D63" s="23">
        <v>528</v>
      </c>
    </row>
    <row r="64" spans="1:16">
      <c r="A64" s="1" t="str">
        <f t="shared" si="0"/>
        <v>FRK 0080 0300 2200</v>
      </c>
      <c r="B64" s="13" t="str">
        <f t="shared" si="2"/>
        <v>0080 0300</v>
      </c>
      <c r="C64" s="16">
        <v>2200</v>
      </c>
      <c r="D64" s="23">
        <v>558</v>
      </c>
    </row>
    <row r="65" spans="1:4">
      <c r="A65" s="1" t="str">
        <f t="shared" si="0"/>
        <v>FRK 0080 0300 2300</v>
      </c>
      <c r="B65" s="13" t="str">
        <f t="shared" si="2"/>
        <v>0080 0300</v>
      </c>
      <c r="C65" s="16">
        <v>2300</v>
      </c>
      <c r="D65" s="23">
        <v>587</v>
      </c>
    </row>
    <row r="66" spans="1:4">
      <c r="A66" s="1" t="str">
        <f t="shared" si="0"/>
        <v>FRK 0080 0300 2400</v>
      </c>
      <c r="B66" s="13" t="str">
        <f t="shared" si="2"/>
        <v>0080 0300</v>
      </c>
      <c r="C66" s="16">
        <v>2400</v>
      </c>
      <c r="D66" s="23">
        <v>616</v>
      </c>
    </row>
    <row r="67" spans="1:4">
      <c r="A67" s="1" t="str">
        <f t="shared" si="0"/>
        <v>FRK 0080 0300 2500</v>
      </c>
      <c r="B67" s="13" t="str">
        <f t="shared" si="2"/>
        <v>0080 0300</v>
      </c>
      <c r="C67" s="16">
        <v>2500</v>
      </c>
      <c r="D67" s="23">
        <v>646</v>
      </c>
    </row>
    <row r="68" spans="1:4">
      <c r="A68" s="1" t="str">
        <f t="shared" si="0"/>
        <v>FRK 0080 0300 2600</v>
      </c>
      <c r="B68" s="13" t="str">
        <f t="shared" si="2"/>
        <v>0080 0300</v>
      </c>
      <c r="C68" s="16">
        <v>2600</v>
      </c>
      <c r="D68" s="23">
        <v>675</v>
      </c>
    </row>
    <row r="69" spans="1:4">
      <c r="A69" s="1" t="str">
        <f t="shared" si="0"/>
        <v>FRK 0080 0300 2700</v>
      </c>
      <c r="B69" s="13" t="str">
        <f t="shared" si="2"/>
        <v>0080 0300</v>
      </c>
      <c r="C69" s="16">
        <v>2700</v>
      </c>
      <c r="D69" s="23">
        <v>704</v>
      </c>
    </row>
    <row r="70" spans="1:4">
      <c r="A70" s="1" t="str">
        <f t="shared" ref="A70:A133" si="3">"FRK "&amp;B70&amp;" "&amp;C70</f>
        <v>FRK 0080 0300 2800</v>
      </c>
      <c r="B70" s="13" t="str">
        <f t="shared" si="2"/>
        <v>0080 0300</v>
      </c>
      <c r="C70" s="16">
        <v>2800</v>
      </c>
      <c r="D70" s="23">
        <v>733</v>
      </c>
    </row>
    <row r="71" spans="1:4">
      <c r="A71" s="1" t="str">
        <f t="shared" si="3"/>
        <v>FRK 0080 0300 2900</v>
      </c>
      <c r="B71" s="13" t="str">
        <f t="shared" si="2"/>
        <v>0080 0300</v>
      </c>
      <c r="C71" s="16">
        <v>2900</v>
      </c>
      <c r="D71" s="23">
        <v>763</v>
      </c>
    </row>
    <row r="72" spans="1:4">
      <c r="A72" s="1" t="str">
        <f t="shared" si="3"/>
        <v>FRK 0080 0300 3000</v>
      </c>
      <c r="B72" s="13" t="str">
        <f t="shared" si="2"/>
        <v>0080 0300</v>
      </c>
      <c r="C72" s="16">
        <v>3000</v>
      </c>
      <c r="D72" s="23">
        <v>792</v>
      </c>
    </row>
    <row r="73" spans="1:4">
      <c r="A73" s="1" t="str">
        <f t="shared" si="3"/>
        <v>FRK 0080 0300 3100</v>
      </c>
      <c r="B73" s="13" t="str">
        <f t="shared" si="2"/>
        <v>0080 0300</v>
      </c>
      <c r="C73" s="16">
        <v>3100</v>
      </c>
      <c r="D73" s="23">
        <v>821</v>
      </c>
    </row>
    <row r="74" spans="1:4">
      <c r="A74" s="1" t="str">
        <f t="shared" si="3"/>
        <v>FRK 0080 0300 3200</v>
      </c>
      <c r="B74" s="13" t="str">
        <f t="shared" si="2"/>
        <v>0080 0300</v>
      </c>
      <c r="C74" s="16">
        <v>3200</v>
      </c>
      <c r="D74" s="23">
        <v>850</v>
      </c>
    </row>
    <row r="75" spans="1:4">
      <c r="A75" s="1" t="str">
        <f t="shared" si="3"/>
        <v>FRK 0080 0300 3300</v>
      </c>
      <c r="B75" s="13" t="str">
        <f t="shared" si="2"/>
        <v>0080 0300</v>
      </c>
      <c r="C75" s="16">
        <v>3300</v>
      </c>
      <c r="D75" s="23">
        <v>880</v>
      </c>
    </row>
    <row r="76" spans="1:4">
      <c r="A76" s="1" t="str">
        <f t="shared" si="3"/>
        <v>FRK 0080 0300 3400</v>
      </c>
      <c r="B76" s="13" t="str">
        <f t="shared" si="2"/>
        <v>0080 0300</v>
      </c>
      <c r="C76" s="16">
        <v>3400</v>
      </c>
      <c r="D76" s="23">
        <v>909</v>
      </c>
    </row>
    <row r="77" spans="1:4">
      <c r="A77" s="1" t="str">
        <f t="shared" si="3"/>
        <v>FRK 0080 0300 3500</v>
      </c>
      <c r="B77" s="13" t="str">
        <f t="shared" si="2"/>
        <v>0080 0300</v>
      </c>
      <c r="C77" s="16">
        <v>3500</v>
      </c>
      <c r="D77" s="23">
        <v>938</v>
      </c>
    </row>
    <row r="78" spans="1:4">
      <c r="A78" s="1" t="str">
        <f t="shared" si="3"/>
        <v>FRK 0080 0300 3600</v>
      </c>
      <c r="B78" s="13" t="str">
        <f t="shared" si="2"/>
        <v>0080 0300</v>
      </c>
      <c r="C78" s="16">
        <v>3600</v>
      </c>
      <c r="D78" s="23">
        <v>968</v>
      </c>
    </row>
    <row r="79" spans="1:4">
      <c r="A79" s="1" t="str">
        <f t="shared" si="3"/>
        <v>FRK 0080 0300 3700</v>
      </c>
      <c r="B79" s="13" t="str">
        <f t="shared" si="2"/>
        <v>0080 0300</v>
      </c>
      <c r="C79" s="16">
        <v>3700</v>
      </c>
      <c r="D79" s="23">
        <v>997</v>
      </c>
    </row>
    <row r="80" spans="1:4">
      <c r="A80" s="1" t="str">
        <f t="shared" si="3"/>
        <v>FRK 0080 0300 3800</v>
      </c>
      <c r="B80" s="13" t="str">
        <f t="shared" si="2"/>
        <v>0080 0300</v>
      </c>
      <c r="C80" s="16">
        <v>3800</v>
      </c>
      <c r="D80" s="23">
        <v>1026</v>
      </c>
    </row>
    <row r="81" spans="1:4">
      <c r="A81" s="1" t="str">
        <f t="shared" si="3"/>
        <v>FRK 0080 0300 3900</v>
      </c>
      <c r="B81" s="13" t="str">
        <f t="shared" si="2"/>
        <v>0080 0300</v>
      </c>
      <c r="C81" s="16">
        <v>3900</v>
      </c>
      <c r="D81" s="23">
        <v>1055</v>
      </c>
    </row>
    <row r="82" spans="1:4">
      <c r="A82" s="1" t="str">
        <f t="shared" si="3"/>
        <v>FRK 0080 0300 4000</v>
      </c>
      <c r="B82" s="13" t="str">
        <f t="shared" si="2"/>
        <v>0080 0300</v>
      </c>
      <c r="C82" s="16">
        <v>4000</v>
      </c>
      <c r="D82" s="23">
        <v>1085</v>
      </c>
    </row>
    <row r="83" spans="1:4">
      <c r="A83" s="1" t="str">
        <f t="shared" si="3"/>
        <v>FRK 0080 0300 4100</v>
      </c>
      <c r="B83" s="13" t="str">
        <f t="shared" si="2"/>
        <v>0080 0300</v>
      </c>
      <c r="C83" s="16">
        <v>4100</v>
      </c>
      <c r="D83" s="23">
        <v>1114</v>
      </c>
    </row>
    <row r="84" spans="1:4">
      <c r="A84" s="1" t="str">
        <f t="shared" si="3"/>
        <v>FRK 0080 0300 4200</v>
      </c>
      <c r="B84" s="13" t="str">
        <f t="shared" si="2"/>
        <v>0080 0300</v>
      </c>
      <c r="C84" s="16">
        <v>4200</v>
      </c>
      <c r="D84" s="23">
        <v>1143</v>
      </c>
    </row>
    <row r="85" spans="1:4">
      <c r="A85" s="1" t="str">
        <f t="shared" si="3"/>
        <v>FRK 0080 0300 4300</v>
      </c>
      <c r="B85" s="13" t="str">
        <f t="shared" si="2"/>
        <v>0080 0300</v>
      </c>
      <c r="C85" s="16">
        <v>4300</v>
      </c>
      <c r="D85" s="23">
        <v>1173</v>
      </c>
    </row>
    <row r="86" spans="1:4">
      <c r="A86" s="1" t="str">
        <f t="shared" si="3"/>
        <v>FRK 0080 0300 4400</v>
      </c>
      <c r="B86" s="13" t="str">
        <f t="shared" si="2"/>
        <v>0080 0300</v>
      </c>
      <c r="C86" s="16">
        <v>4400</v>
      </c>
      <c r="D86" s="23">
        <v>1202</v>
      </c>
    </row>
    <row r="87" spans="1:4">
      <c r="A87" s="1" t="str">
        <f t="shared" si="3"/>
        <v>FRK 0080 0300 4500</v>
      </c>
      <c r="B87" s="13" t="str">
        <f t="shared" si="2"/>
        <v>0080 0300</v>
      </c>
      <c r="C87" s="16">
        <v>4500</v>
      </c>
      <c r="D87" s="23">
        <v>1231</v>
      </c>
    </row>
    <row r="88" spans="1:4">
      <c r="A88" s="1" t="str">
        <f t="shared" si="3"/>
        <v>FRK 0080 0300 4600</v>
      </c>
      <c r="B88" s="13" t="str">
        <f t="shared" si="2"/>
        <v>0080 0300</v>
      </c>
      <c r="C88" s="16">
        <v>4600</v>
      </c>
      <c r="D88" s="23">
        <v>1260</v>
      </c>
    </row>
    <row r="89" spans="1:4">
      <c r="A89" s="1" t="str">
        <f t="shared" si="3"/>
        <v>FRK 0080 0300 4700</v>
      </c>
      <c r="B89" s="13" t="str">
        <f t="shared" si="2"/>
        <v>0080 0300</v>
      </c>
      <c r="C89" s="16">
        <v>4700</v>
      </c>
      <c r="D89" s="23">
        <v>1290</v>
      </c>
    </row>
    <row r="90" spans="1:4" ht="16.5" thickBot="1">
      <c r="A90" s="1" t="str">
        <f t="shared" si="3"/>
        <v>FRK 0080 0300 4800</v>
      </c>
      <c r="B90" s="13" t="str">
        <f t="shared" si="2"/>
        <v>0080 0300</v>
      </c>
      <c r="C90" s="18">
        <v>4800</v>
      </c>
      <c r="D90" s="24">
        <v>1319</v>
      </c>
    </row>
    <row r="91" spans="1:4" ht="16.5" thickBot="1">
      <c r="A91" s="1" t="str">
        <f t="shared" si="3"/>
        <v>FRK  V x Š [mm]</v>
      </c>
      <c r="C91" s="6" t="s">
        <v>0</v>
      </c>
      <c r="D91" s="7" t="s">
        <v>3</v>
      </c>
    </row>
    <row r="92" spans="1:4" ht="16.5" thickBot="1">
      <c r="A92" s="1" t="str">
        <f t="shared" si="3"/>
        <v>FRK  L [mm]</v>
      </c>
      <c r="C92" s="10" t="s">
        <v>27</v>
      </c>
      <c r="D92" s="11" t="s">
        <v>30</v>
      </c>
    </row>
    <row r="93" spans="1:4">
      <c r="A93" s="1" t="str">
        <f t="shared" si="3"/>
        <v>FRK 0090 0175 700</v>
      </c>
      <c r="B93" s="13" t="str">
        <f>$D$91</f>
        <v>0090 0175</v>
      </c>
      <c r="C93" s="14">
        <v>700</v>
      </c>
      <c r="D93" s="15">
        <v>79</v>
      </c>
    </row>
    <row r="94" spans="1:4">
      <c r="A94" s="1" t="str">
        <f t="shared" si="3"/>
        <v>FRK 0090 0175 800</v>
      </c>
      <c r="B94" s="13" t="str">
        <f t="shared" ref="B94:B134" si="4">$D$91</f>
        <v>0090 0175</v>
      </c>
      <c r="C94" s="16">
        <v>800</v>
      </c>
      <c r="D94" s="17">
        <v>98</v>
      </c>
    </row>
    <row r="95" spans="1:4">
      <c r="A95" s="1" t="str">
        <f t="shared" si="3"/>
        <v>FRK 0090 0175 900</v>
      </c>
      <c r="B95" s="13" t="str">
        <f t="shared" si="4"/>
        <v>0090 0175</v>
      </c>
      <c r="C95" s="16">
        <v>900</v>
      </c>
      <c r="D95" s="17">
        <v>118</v>
      </c>
    </row>
    <row r="96" spans="1:4">
      <c r="A96" s="1" t="str">
        <f t="shared" si="3"/>
        <v>FRK 0090 0175 1000</v>
      </c>
      <c r="B96" s="13" t="str">
        <f t="shared" si="4"/>
        <v>0090 0175</v>
      </c>
      <c r="C96" s="16">
        <v>1000</v>
      </c>
      <c r="D96" s="17">
        <v>137</v>
      </c>
    </row>
    <row r="97" spans="1:4">
      <c r="A97" s="1" t="str">
        <f t="shared" si="3"/>
        <v>FRK 0090 0175 1100</v>
      </c>
      <c r="B97" s="13" t="str">
        <f t="shared" si="4"/>
        <v>0090 0175</v>
      </c>
      <c r="C97" s="16">
        <v>1100</v>
      </c>
      <c r="D97" s="17">
        <v>157</v>
      </c>
    </row>
    <row r="98" spans="1:4">
      <c r="A98" s="1" t="str">
        <f t="shared" si="3"/>
        <v>FRK 0090 0175 1200</v>
      </c>
      <c r="B98" s="13" t="str">
        <f t="shared" si="4"/>
        <v>0090 0175</v>
      </c>
      <c r="C98" s="16">
        <v>1200</v>
      </c>
      <c r="D98" s="17">
        <v>176</v>
      </c>
    </row>
    <row r="99" spans="1:4">
      <c r="A99" s="1" t="str">
        <f t="shared" si="3"/>
        <v>FRK 0090 0175 1300</v>
      </c>
      <c r="B99" s="13" t="str">
        <f t="shared" si="4"/>
        <v>0090 0175</v>
      </c>
      <c r="C99" s="16">
        <v>1300</v>
      </c>
      <c r="D99" s="17">
        <v>196</v>
      </c>
    </row>
    <row r="100" spans="1:4">
      <c r="A100" s="1" t="str">
        <f t="shared" si="3"/>
        <v>FRK 0090 0175 1400</v>
      </c>
      <c r="B100" s="13" t="str">
        <f t="shared" si="4"/>
        <v>0090 0175</v>
      </c>
      <c r="C100" s="16">
        <v>1400</v>
      </c>
      <c r="D100" s="17">
        <v>215</v>
      </c>
    </row>
    <row r="101" spans="1:4">
      <c r="A101" s="1" t="str">
        <f t="shared" si="3"/>
        <v>FRK 0090 0175 1500</v>
      </c>
      <c r="B101" s="13" t="str">
        <f t="shared" si="4"/>
        <v>0090 0175</v>
      </c>
      <c r="C101" s="16">
        <v>1500</v>
      </c>
      <c r="D101" s="17">
        <v>235</v>
      </c>
    </row>
    <row r="102" spans="1:4">
      <c r="A102" s="1" t="str">
        <f t="shared" si="3"/>
        <v>FRK 0090 0175 1600</v>
      </c>
      <c r="B102" s="13" t="str">
        <f t="shared" si="4"/>
        <v>0090 0175</v>
      </c>
      <c r="C102" s="16">
        <v>1600</v>
      </c>
      <c r="D102" s="17">
        <v>254</v>
      </c>
    </row>
    <row r="103" spans="1:4">
      <c r="A103" s="1" t="str">
        <f t="shared" si="3"/>
        <v>FRK 0090 0175 1700</v>
      </c>
      <c r="B103" s="13" t="str">
        <f t="shared" si="4"/>
        <v>0090 0175</v>
      </c>
      <c r="C103" s="16">
        <v>1700</v>
      </c>
      <c r="D103" s="17">
        <v>274</v>
      </c>
    </row>
    <row r="104" spans="1:4">
      <c r="A104" s="1" t="str">
        <f t="shared" si="3"/>
        <v>FRK 0090 0175 1800</v>
      </c>
      <c r="B104" s="13" t="str">
        <f t="shared" si="4"/>
        <v>0090 0175</v>
      </c>
      <c r="C104" s="16">
        <v>1800</v>
      </c>
      <c r="D104" s="17">
        <v>293</v>
      </c>
    </row>
    <row r="105" spans="1:4">
      <c r="A105" s="1" t="str">
        <f t="shared" si="3"/>
        <v>FRK 0090 0175 1900</v>
      </c>
      <c r="B105" s="13" t="str">
        <f t="shared" si="4"/>
        <v>0090 0175</v>
      </c>
      <c r="C105" s="16">
        <v>1900</v>
      </c>
      <c r="D105" s="17">
        <v>313</v>
      </c>
    </row>
    <row r="106" spans="1:4">
      <c r="A106" s="1" t="str">
        <f t="shared" si="3"/>
        <v>FRK 0090 0175 2000</v>
      </c>
      <c r="B106" s="13" t="str">
        <f t="shared" si="4"/>
        <v>0090 0175</v>
      </c>
      <c r="C106" s="16">
        <v>2000</v>
      </c>
      <c r="D106" s="17">
        <v>332</v>
      </c>
    </row>
    <row r="107" spans="1:4">
      <c r="A107" s="1" t="str">
        <f t="shared" si="3"/>
        <v>FRK 0090 0175 2100</v>
      </c>
      <c r="B107" s="13" t="str">
        <f t="shared" si="4"/>
        <v>0090 0175</v>
      </c>
      <c r="C107" s="16">
        <v>2100</v>
      </c>
      <c r="D107" s="17">
        <v>352</v>
      </c>
    </row>
    <row r="108" spans="1:4">
      <c r="A108" s="1" t="str">
        <f t="shared" si="3"/>
        <v>FRK 0090 0175 2200</v>
      </c>
      <c r="B108" s="13" t="str">
        <f t="shared" si="4"/>
        <v>0090 0175</v>
      </c>
      <c r="C108" s="16">
        <v>2200</v>
      </c>
      <c r="D108" s="17">
        <v>371</v>
      </c>
    </row>
    <row r="109" spans="1:4">
      <c r="A109" s="1" t="str">
        <f t="shared" si="3"/>
        <v>FRK 0090 0175 2300</v>
      </c>
      <c r="B109" s="13" t="str">
        <f t="shared" si="4"/>
        <v>0090 0175</v>
      </c>
      <c r="C109" s="16">
        <v>2300</v>
      </c>
      <c r="D109" s="17">
        <v>391</v>
      </c>
    </row>
    <row r="110" spans="1:4">
      <c r="A110" s="1" t="str">
        <f t="shared" si="3"/>
        <v>FRK 0090 0175 2400</v>
      </c>
      <c r="B110" s="13" t="str">
        <f t="shared" si="4"/>
        <v>0090 0175</v>
      </c>
      <c r="C110" s="16">
        <v>2400</v>
      </c>
      <c r="D110" s="17">
        <v>411</v>
      </c>
    </row>
    <row r="111" spans="1:4">
      <c r="A111" s="1" t="str">
        <f t="shared" si="3"/>
        <v>FRK 0090 0175 2500</v>
      </c>
      <c r="B111" s="13" t="str">
        <f t="shared" si="4"/>
        <v>0090 0175</v>
      </c>
      <c r="C111" s="16">
        <v>2500</v>
      </c>
      <c r="D111" s="17">
        <v>430</v>
      </c>
    </row>
    <row r="112" spans="1:4">
      <c r="A112" s="1" t="str">
        <f t="shared" si="3"/>
        <v>FRK 0090 0175 2600</v>
      </c>
      <c r="B112" s="13" t="str">
        <f t="shared" si="4"/>
        <v>0090 0175</v>
      </c>
      <c r="C112" s="16">
        <v>2600</v>
      </c>
      <c r="D112" s="17">
        <v>450</v>
      </c>
    </row>
    <row r="113" spans="1:4">
      <c r="A113" s="1" t="str">
        <f t="shared" si="3"/>
        <v>FRK 0090 0175 2700</v>
      </c>
      <c r="B113" s="13" t="str">
        <f t="shared" si="4"/>
        <v>0090 0175</v>
      </c>
      <c r="C113" s="16">
        <v>2700</v>
      </c>
      <c r="D113" s="17">
        <v>469</v>
      </c>
    </row>
    <row r="114" spans="1:4">
      <c r="A114" s="1" t="str">
        <f t="shared" si="3"/>
        <v>FRK 0090 0175 2800</v>
      </c>
      <c r="B114" s="13" t="str">
        <f t="shared" si="4"/>
        <v>0090 0175</v>
      </c>
      <c r="C114" s="16">
        <v>2800</v>
      </c>
      <c r="D114" s="17">
        <v>489</v>
      </c>
    </row>
    <row r="115" spans="1:4">
      <c r="A115" s="1" t="str">
        <f t="shared" si="3"/>
        <v>FRK 0090 0175 2900</v>
      </c>
      <c r="B115" s="13" t="str">
        <f t="shared" si="4"/>
        <v>0090 0175</v>
      </c>
      <c r="C115" s="16">
        <v>2900</v>
      </c>
      <c r="D115" s="17">
        <v>508</v>
      </c>
    </row>
    <row r="116" spans="1:4">
      <c r="A116" s="1" t="str">
        <f t="shared" si="3"/>
        <v>FRK 0090 0175 3000</v>
      </c>
      <c r="B116" s="13" t="str">
        <f t="shared" si="4"/>
        <v>0090 0175</v>
      </c>
      <c r="C116" s="16">
        <v>3000</v>
      </c>
      <c r="D116" s="17">
        <v>528</v>
      </c>
    </row>
    <row r="117" spans="1:4">
      <c r="A117" s="1" t="str">
        <f t="shared" si="3"/>
        <v>FRK 0090 0175 3100</v>
      </c>
      <c r="B117" s="13" t="str">
        <f t="shared" si="4"/>
        <v>0090 0175</v>
      </c>
      <c r="C117" s="16">
        <v>3100</v>
      </c>
      <c r="D117" s="17">
        <v>547</v>
      </c>
    </row>
    <row r="118" spans="1:4">
      <c r="A118" s="1" t="str">
        <f t="shared" si="3"/>
        <v>FRK 0090 0175 3200</v>
      </c>
      <c r="B118" s="13" t="str">
        <f t="shared" si="4"/>
        <v>0090 0175</v>
      </c>
      <c r="C118" s="16">
        <v>3200</v>
      </c>
      <c r="D118" s="17">
        <v>567</v>
      </c>
    </row>
    <row r="119" spans="1:4">
      <c r="A119" s="1" t="str">
        <f t="shared" si="3"/>
        <v>FRK 0090 0175 3300</v>
      </c>
      <c r="B119" s="13" t="str">
        <f t="shared" si="4"/>
        <v>0090 0175</v>
      </c>
      <c r="C119" s="16">
        <v>3300</v>
      </c>
      <c r="D119" s="17">
        <v>586</v>
      </c>
    </row>
    <row r="120" spans="1:4">
      <c r="A120" s="1" t="str">
        <f t="shared" si="3"/>
        <v>FRK 0090 0175 3400</v>
      </c>
      <c r="B120" s="13" t="str">
        <f t="shared" si="4"/>
        <v>0090 0175</v>
      </c>
      <c r="C120" s="16">
        <v>3400</v>
      </c>
      <c r="D120" s="17">
        <v>606</v>
      </c>
    </row>
    <row r="121" spans="1:4">
      <c r="A121" s="1" t="str">
        <f t="shared" si="3"/>
        <v>FRK 0090 0175 3500</v>
      </c>
      <c r="B121" s="13" t="str">
        <f t="shared" si="4"/>
        <v>0090 0175</v>
      </c>
      <c r="C121" s="16">
        <v>3500</v>
      </c>
      <c r="D121" s="17">
        <v>625</v>
      </c>
    </row>
    <row r="122" spans="1:4">
      <c r="A122" s="1" t="str">
        <f t="shared" si="3"/>
        <v>FRK 0090 0175 3600</v>
      </c>
      <c r="B122" s="13" t="str">
        <f t="shared" si="4"/>
        <v>0090 0175</v>
      </c>
      <c r="C122" s="16">
        <v>3600</v>
      </c>
      <c r="D122" s="17">
        <v>645</v>
      </c>
    </row>
    <row r="123" spans="1:4">
      <c r="A123" s="1" t="str">
        <f t="shared" si="3"/>
        <v>FRK 0090 0175 3700</v>
      </c>
      <c r="B123" s="13" t="str">
        <f t="shared" si="4"/>
        <v>0090 0175</v>
      </c>
      <c r="C123" s="16">
        <v>3700</v>
      </c>
      <c r="D123" s="17">
        <v>664</v>
      </c>
    </row>
    <row r="124" spans="1:4">
      <c r="A124" s="1" t="str">
        <f t="shared" si="3"/>
        <v>FRK 0090 0175 3800</v>
      </c>
      <c r="B124" s="13" t="str">
        <f t="shared" si="4"/>
        <v>0090 0175</v>
      </c>
      <c r="C124" s="16">
        <v>3800</v>
      </c>
      <c r="D124" s="17">
        <v>684</v>
      </c>
    </row>
    <row r="125" spans="1:4">
      <c r="A125" s="1" t="str">
        <f t="shared" si="3"/>
        <v>FRK 0090 0175 3900</v>
      </c>
      <c r="B125" s="13" t="str">
        <f t="shared" si="4"/>
        <v>0090 0175</v>
      </c>
      <c r="C125" s="16">
        <v>3900</v>
      </c>
      <c r="D125" s="17">
        <v>703</v>
      </c>
    </row>
    <row r="126" spans="1:4">
      <c r="A126" s="1" t="str">
        <f t="shared" si="3"/>
        <v>FRK 0090 0175 4000</v>
      </c>
      <c r="B126" s="13" t="str">
        <f t="shared" si="4"/>
        <v>0090 0175</v>
      </c>
      <c r="C126" s="16">
        <v>4000</v>
      </c>
      <c r="D126" s="17">
        <v>723</v>
      </c>
    </row>
    <row r="127" spans="1:4">
      <c r="A127" s="1" t="str">
        <f t="shared" si="3"/>
        <v>FRK 0090 0175 4100</v>
      </c>
      <c r="B127" s="13" t="str">
        <f t="shared" si="4"/>
        <v>0090 0175</v>
      </c>
      <c r="C127" s="16">
        <v>4100</v>
      </c>
      <c r="D127" s="17">
        <v>742</v>
      </c>
    </row>
    <row r="128" spans="1:4">
      <c r="A128" s="1" t="str">
        <f t="shared" si="3"/>
        <v>FRK 0090 0175 4200</v>
      </c>
      <c r="B128" s="13" t="str">
        <f t="shared" si="4"/>
        <v>0090 0175</v>
      </c>
      <c r="C128" s="16">
        <v>4200</v>
      </c>
      <c r="D128" s="17">
        <v>762</v>
      </c>
    </row>
    <row r="129" spans="1:4">
      <c r="A129" s="1" t="str">
        <f t="shared" si="3"/>
        <v>FRK 0090 0175 4300</v>
      </c>
      <c r="B129" s="13" t="str">
        <f t="shared" si="4"/>
        <v>0090 0175</v>
      </c>
      <c r="C129" s="16">
        <v>4300</v>
      </c>
      <c r="D129" s="17">
        <v>781</v>
      </c>
    </row>
    <row r="130" spans="1:4">
      <c r="A130" s="1" t="str">
        <f t="shared" si="3"/>
        <v>FRK 0090 0175 4400</v>
      </c>
      <c r="B130" s="13" t="str">
        <f t="shared" si="4"/>
        <v>0090 0175</v>
      </c>
      <c r="C130" s="16">
        <v>4400</v>
      </c>
      <c r="D130" s="17">
        <v>801</v>
      </c>
    </row>
    <row r="131" spans="1:4">
      <c r="A131" s="1" t="str">
        <f t="shared" si="3"/>
        <v>FRK 0090 0175 4500</v>
      </c>
      <c r="B131" s="13" t="str">
        <f t="shared" si="4"/>
        <v>0090 0175</v>
      </c>
      <c r="C131" s="16">
        <v>4500</v>
      </c>
      <c r="D131" s="17">
        <v>820</v>
      </c>
    </row>
    <row r="132" spans="1:4">
      <c r="A132" s="1" t="str">
        <f t="shared" si="3"/>
        <v>FRK 0090 0175 4600</v>
      </c>
      <c r="B132" s="13" t="str">
        <f t="shared" si="4"/>
        <v>0090 0175</v>
      </c>
      <c r="C132" s="16">
        <v>4600</v>
      </c>
      <c r="D132" s="17">
        <v>840</v>
      </c>
    </row>
    <row r="133" spans="1:4">
      <c r="A133" s="1" t="str">
        <f t="shared" si="3"/>
        <v>FRK 0090 0175 4700</v>
      </c>
      <c r="B133" s="13" t="str">
        <f t="shared" si="4"/>
        <v>0090 0175</v>
      </c>
      <c r="C133" s="16">
        <v>4700</v>
      </c>
      <c r="D133" s="17">
        <v>859</v>
      </c>
    </row>
    <row r="134" spans="1:4" ht="16.5" thickBot="1">
      <c r="A134" s="1" t="str">
        <f t="shared" ref="A134:A197" si="5">"FRK "&amp;B134&amp;" "&amp;C134</f>
        <v>FRK 0090 0175 4800</v>
      </c>
      <c r="B134" s="13" t="str">
        <f t="shared" si="4"/>
        <v>0090 0175</v>
      </c>
      <c r="C134" s="18">
        <v>4800</v>
      </c>
      <c r="D134" s="19">
        <v>879</v>
      </c>
    </row>
    <row r="135" spans="1:4" ht="16.5" thickBot="1">
      <c r="A135" s="1" t="str">
        <f t="shared" si="5"/>
        <v>FRK  V x Š [mm]</v>
      </c>
      <c r="C135" s="6" t="s">
        <v>0</v>
      </c>
      <c r="D135" s="19" t="s">
        <v>4</v>
      </c>
    </row>
    <row r="136" spans="1:4" ht="16.5" thickBot="1">
      <c r="A136" s="1" t="str">
        <f t="shared" si="5"/>
        <v>FRK  L [mm]</v>
      </c>
      <c r="C136" s="10" t="s">
        <v>27</v>
      </c>
      <c r="D136" s="26" t="s">
        <v>31</v>
      </c>
    </row>
    <row r="137" spans="1:4">
      <c r="A137" s="1" t="str">
        <f>"FRK "&amp;B137&amp;" "&amp;C137</f>
        <v>FRK 0090 0200 700</v>
      </c>
      <c r="B137" s="37" t="str">
        <f>$D$135</f>
        <v>0090 0200</v>
      </c>
      <c r="C137" s="14">
        <v>700</v>
      </c>
      <c r="D137" s="27">
        <v>94</v>
      </c>
    </row>
    <row r="138" spans="1:4">
      <c r="A138" s="1" t="str">
        <f t="shared" si="5"/>
        <v>FRK 0090 0200 800</v>
      </c>
      <c r="B138" s="37" t="str">
        <f t="shared" ref="B138:B178" si="6">$D$135</f>
        <v>0090 0200</v>
      </c>
      <c r="C138" s="16">
        <v>800</v>
      </c>
      <c r="D138" s="28">
        <v>117</v>
      </c>
    </row>
    <row r="139" spans="1:4">
      <c r="A139" s="1" t="str">
        <f t="shared" si="5"/>
        <v>FRK 0090 0200 900</v>
      </c>
      <c r="B139" s="37" t="str">
        <f t="shared" si="6"/>
        <v>0090 0200</v>
      </c>
      <c r="C139" s="16">
        <v>900</v>
      </c>
      <c r="D139" s="28">
        <v>140</v>
      </c>
    </row>
    <row r="140" spans="1:4">
      <c r="A140" s="1" t="str">
        <f t="shared" si="5"/>
        <v>FRK 0090 0200 1000</v>
      </c>
      <c r="B140" s="37" t="str">
        <f t="shared" si="6"/>
        <v>0090 0200</v>
      </c>
      <c r="C140" s="16">
        <v>1000</v>
      </c>
      <c r="D140" s="28">
        <v>164</v>
      </c>
    </row>
    <row r="141" spans="1:4">
      <c r="A141" s="1" t="str">
        <f t="shared" si="5"/>
        <v>FRK 0090 0200 1100</v>
      </c>
      <c r="B141" s="37" t="str">
        <f t="shared" si="6"/>
        <v>0090 0200</v>
      </c>
      <c r="C141" s="16">
        <v>1100</v>
      </c>
      <c r="D141" s="28">
        <v>187</v>
      </c>
    </row>
    <row r="142" spans="1:4">
      <c r="A142" s="1" t="str">
        <f t="shared" si="5"/>
        <v>FRK 0090 0200 1200</v>
      </c>
      <c r="B142" s="37" t="str">
        <f t="shared" si="6"/>
        <v>0090 0200</v>
      </c>
      <c r="C142" s="16">
        <v>1200</v>
      </c>
      <c r="D142" s="28">
        <v>210</v>
      </c>
    </row>
    <row r="143" spans="1:4">
      <c r="A143" s="1" t="str">
        <f t="shared" si="5"/>
        <v>FRK 0090 0200 1300</v>
      </c>
      <c r="B143" s="37" t="str">
        <f t="shared" si="6"/>
        <v>0090 0200</v>
      </c>
      <c r="C143" s="16">
        <v>1300</v>
      </c>
      <c r="D143" s="28">
        <v>233</v>
      </c>
    </row>
    <row r="144" spans="1:4">
      <c r="A144" s="1" t="str">
        <f t="shared" si="5"/>
        <v>FRK 0090 0200 1400</v>
      </c>
      <c r="B144" s="37" t="str">
        <f t="shared" si="6"/>
        <v>0090 0200</v>
      </c>
      <c r="C144" s="16">
        <v>1400</v>
      </c>
      <c r="D144" s="28">
        <v>256</v>
      </c>
    </row>
    <row r="145" spans="1:4">
      <c r="A145" s="1" t="str">
        <f t="shared" si="5"/>
        <v>FRK 0090 0200 1500</v>
      </c>
      <c r="B145" s="37" t="str">
        <f t="shared" si="6"/>
        <v>0090 0200</v>
      </c>
      <c r="C145" s="16">
        <v>1500</v>
      </c>
      <c r="D145" s="28">
        <v>279</v>
      </c>
    </row>
    <row r="146" spans="1:4">
      <c r="A146" s="1" t="str">
        <f t="shared" si="5"/>
        <v>FRK 0090 0200 1600</v>
      </c>
      <c r="B146" s="37" t="str">
        <f t="shared" si="6"/>
        <v>0090 0200</v>
      </c>
      <c r="C146" s="16">
        <v>1600</v>
      </c>
      <c r="D146" s="28">
        <v>303</v>
      </c>
    </row>
    <row r="147" spans="1:4">
      <c r="A147" s="1" t="str">
        <f t="shared" si="5"/>
        <v>FRK 0090 0200 1700</v>
      </c>
      <c r="B147" s="37" t="str">
        <f t="shared" si="6"/>
        <v>0090 0200</v>
      </c>
      <c r="C147" s="16">
        <v>1700</v>
      </c>
      <c r="D147" s="28">
        <v>326</v>
      </c>
    </row>
    <row r="148" spans="1:4">
      <c r="A148" s="1" t="str">
        <f t="shared" si="5"/>
        <v>FRK 0090 0200 1800</v>
      </c>
      <c r="B148" s="37" t="str">
        <f t="shared" si="6"/>
        <v>0090 0200</v>
      </c>
      <c r="C148" s="16">
        <v>1800</v>
      </c>
      <c r="D148" s="28">
        <v>349</v>
      </c>
    </row>
    <row r="149" spans="1:4">
      <c r="A149" s="1" t="str">
        <f t="shared" si="5"/>
        <v>FRK 0090 0200 1900</v>
      </c>
      <c r="B149" s="37" t="str">
        <f t="shared" si="6"/>
        <v>0090 0200</v>
      </c>
      <c r="C149" s="16">
        <v>1900</v>
      </c>
      <c r="D149" s="28">
        <v>372</v>
      </c>
    </row>
    <row r="150" spans="1:4">
      <c r="A150" s="1" t="str">
        <f t="shared" si="5"/>
        <v>FRK 0090 0200 2000</v>
      </c>
      <c r="B150" s="37" t="str">
        <f t="shared" si="6"/>
        <v>0090 0200</v>
      </c>
      <c r="C150" s="16">
        <v>2000</v>
      </c>
      <c r="D150" s="28">
        <v>395</v>
      </c>
    </row>
    <row r="151" spans="1:4">
      <c r="A151" s="1" t="str">
        <f t="shared" si="5"/>
        <v>FRK 0090 0200 2100</v>
      </c>
      <c r="B151" s="37" t="str">
        <f t="shared" si="6"/>
        <v>0090 0200</v>
      </c>
      <c r="C151" s="16">
        <v>2100</v>
      </c>
      <c r="D151" s="28">
        <v>419</v>
      </c>
    </row>
    <row r="152" spans="1:4">
      <c r="A152" s="1" t="str">
        <f t="shared" si="5"/>
        <v>FRK 0090 0200 2200</v>
      </c>
      <c r="B152" s="37" t="str">
        <f t="shared" si="6"/>
        <v>0090 0200</v>
      </c>
      <c r="C152" s="16">
        <v>2200</v>
      </c>
      <c r="D152" s="28">
        <v>442</v>
      </c>
    </row>
    <row r="153" spans="1:4">
      <c r="A153" s="1" t="str">
        <f t="shared" si="5"/>
        <v>FRK 0090 0200 2300</v>
      </c>
      <c r="B153" s="37" t="str">
        <f t="shared" si="6"/>
        <v>0090 0200</v>
      </c>
      <c r="C153" s="16">
        <v>2300</v>
      </c>
      <c r="D153" s="28">
        <v>465</v>
      </c>
    </row>
    <row r="154" spans="1:4">
      <c r="A154" s="1" t="str">
        <f t="shared" si="5"/>
        <v>FRK 0090 0200 2400</v>
      </c>
      <c r="B154" s="37" t="str">
        <f t="shared" si="6"/>
        <v>0090 0200</v>
      </c>
      <c r="C154" s="16">
        <v>2400</v>
      </c>
      <c r="D154" s="28">
        <v>488</v>
      </c>
    </row>
    <row r="155" spans="1:4">
      <c r="A155" s="1" t="str">
        <f t="shared" si="5"/>
        <v>FRK 0090 0200 2500</v>
      </c>
      <c r="B155" s="37" t="str">
        <f t="shared" si="6"/>
        <v>0090 0200</v>
      </c>
      <c r="C155" s="16">
        <v>2500</v>
      </c>
      <c r="D155" s="28">
        <v>511</v>
      </c>
    </row>
    <row r="156" spans="1:4">
      <c r="A156" s="1" t="str">
        <f t="shared" si="5"/>
        <v>FRK 0090 0200 2600</v>
      </c>
      <c r="B156" s="37" t="str">
        <f t="shared" si="6"/>
        <v>0090 0200</v>
      </c>
      <c r="C156" s="16">
        <v>2600</v>
      </c>
      <c r="D156" s="28">
        <v>535</v>
      </c>
    </row>
    <row r="157" spans="1:4">
      <c r="A157" s="1" t="str">
        <f t="shared" si="5"/>
        <v>FRK 0090 0200 2700</v>
      </c>
      <c r="B157" s="37" t="str">
        <f t="shared" si="6"/>
        <v>0090 0200</v>
      </c>
      <c r="C157" s="16">
        <v>2700</v>
      </c>
      <c r="D157" s="28">
        <v>558</v>
      </c>
    </row>
    <row r="158" spans="1:4">
      <c r="A158" s="1" t="str">
        <f t="shared" si="5"/>
        <v>FRK 0090 0200 2800</v>
      </c>
      <c r="B158" s="37" t="str">
        <f t="shared" si="6"/>
        <v>0090 0200</v>
      </c>
      <c r="C158" s="16">
        <v>2800</v>
      </c>
      <c r="D158" s="28">
        <v>581</v>
      </c>
    </row>
    <row r="159" spans="1:4">
      <c r="A159" s="1" t="str">
        <f t="shared" si="5"/>
        <v>FRK 0090 0200 2900</v>
      </c>
      <c r="B159" s="37" t="str">
        <f t="shared" si="6"/>
        <v>0090 0200</v>
      </c>
      <c r="C159" s="16">
        <v>2900</v>
      </c>
      <c r="D159" s="28">
        <v>604</v>
      </c>
    </row>
    <row r="160" spans="1:4">
      <c r="A160" s="1" t="str">
        <f t="shared" si="5"/>
        <v>FRK 0090 0200 3000</v>
      </c>
      <c r="B160" s="37" t="str">
        <f t="shared" si="6"/>
        <v>0090 0200</v>
      </c>
      <c r="C160" s="16">
        <v>3000</v>
      </c>
      <c r="D160" s="28">
        <v>627</v>
      </c>
    </row>
    <row r="161" spans="1:4">
      <c r="A161" s="1" t="str">
        <f t="shared" si="5"/>
        <v>FRK 0090 0200 3100</v>
      </c>
      <c r="B161" s="37" t="str">
        <f t="shared" si="6"/>
        <v>0090 0200</v>
      </c>
      <c r="C161" s="16">
        <v>3100</v>
      </c>
      <c r="D161" s="28">
        <v>651</v>
      </c>
    </row>
    <row r="162" spans="1:4">
      <c r="A162" s="1" t="str">
        <f t="shared" si="5"/>
        <v>FRK 0090 0200 3200</v>
      </c>
      <c r="B162" s="37" t="str">
        <f t="shared" si="6"/>
        <v>0090 0200</v>
      </c>
      <c r="C162" s="16">
        <v>3200</v>
      </c>
      <c r="D162" s="28">
        <v>674</v>
      </c>
    </row>
    <row r="163" spans="1:4">
      <c r="A163" s="1" t="str">
        <f t="shared" si="5"/>
        <v>FRK 0090 0200 3300</v>
      </c>
      <c r="B163" s="37" t="str">
        <f t="shared" si="6"/>
        <v>0090 0200</v>
      </c>
      <c r="C163" s="16">
        <v>3300</v>
      </c>
      <c r="D163" s="28">
        <v>697</v>
      </c>
    </row>
    <row r="164" spans="1:4">
      <c r="A164" s="1" t="str">
        <f t="shared" si="5"/>
        <v>FRK 0090 0200 3400</v>
      </c>
      <c r="B164" s="37" t="str">
        <f t="shared" si="6"/>
        <v>0090 0200</v>
      </c>
      <c r="C164" s="16">
        <v>3400</v>
      </c>
      <c r="D164" s="28">
        <v>720</v>
      </c>
    </row>
    <row r="165" spans="1:4">
      <c r="A165" s="1" t="str">
        <f t="shared" si="5"/>
        <v>FRK 0090 0200 3500</v>
      </c>
      <c r="B165" s="37" t="str">
        <f t="shared" si="6"/>
        <v>0090 0200</v>
      </c>
      <c r="C165" s="16">
        <v>3500</v>
      </c>
      <c r="D165" s="28">
        <v>743</v>
      </c>
    </row>
    <row r="166" spans="1:4">
      <c r="A166" s="1" t="str">
        <f t="shared" si="5"/>
        <v>FRK 0090 0200 3600</v>
      </c>
      <c r="B166" s="37" t="str">
        <f t="shared" si="6"/>
        <v>0090 0200</v>
      </c>
      <c r="C166" s="16">
        <v>3600</v>
      </c>
      <c r="D166" s="28">
        <v>766</v>
      </c>
    </row>
    <row r="167" spans="1:4">
      <c r="A167" s="1" t="str">
        <f t="shared" si="5"/>
        <v>FRK 0090 0200 3700</v>
      </c>
      <c r="B167" s="37" t="str">
        <f t="shared" si="6"/>
        <v>0090 0200</v>
      </c>
      <c r="C167" s="16">
        <v>3700</v>
      </c>
      <c r="D167" s="28">
        <v>790</v>
      </c>
    </row>
    <row r="168" spans="1:4">
      <c r="A168" s="1" t="str">
        <f t="shared" si="5"/>
        <v>FRK 0090 0200 3800</v>
      </c>
      <c r="B168" s="37" t="str">
        <f t="shared" si="6"/>
        <v>0090 0200</v>
      </c>
      <c r="C168" s="16">
        <v>3800</v>
      </c>
      <c r="D168" s="28">
        <v>813</v>
      </c>
    </row>
    <row r="169" spans="1:4">
      <c r="A169" s="1" t="str">
        <f t="shared" si="5"/>
        <v>FRK 0090 0200 3900</v>
      </c>
      <c r="B169" s="37" t="str">
        <f t="shared" si="6"/>
        <v>0090 0200</v>
      </c>
      <c r="C169" s="16">
        <v>3900</v>
      </c>
      <c r="D169" s="28">
        <v>836</v>
      </c>
    </row>
    <row r="170" spans="1:4">
      <c r="A170" s="1" t="str">
        <f t="shared" si="5"/>
        <v>FRK 0090 0200 4000</v>
      </c>
      <c r="B170" s="37" t="str">
        <f t="shared" si="6"/>
        <v>0090 0200</v>
      </c>
      <c r="C170" s="16">
        <v>4000</v>
      </c>
      <c r="D170" s="28">
        <v>859</v>
      </c>
    </row>
    <row r="171" spans="1:4">
      <c r="A171" s="1" t="str">
        <f t="shared" si="5"/>
        <v>FRK 0090 0200 4100</v>
      </c>
      <c r="B171" s="37" t="str">
        <f t="shared" si="6"/>
        <v>0090 0200</v>
      </c>
      <c r="C171" s="16">
        <v>4100</v>
      </c>
      <c r="D171" s="28">
        <v>882</v>
      </c>
    </row>
    <row r="172" spans="1:4">
      <c r="A172" s="1" t="str">
        <f t="shared" si="5"/>
        <v>FRK 0090 0200 4200</v>
      </c>
      <c r="B172" s="37" t="str">
        <f t="shared" si="6"/>
        <v>0090 0200</v>
      </c>
      <c r="C172" s="16">
        <v>4200</v>
      </c>
      <c r="D172" s="28">
        <v>906</v>
      </c>
    </row>
    <row r="173" spans="1:4">
      <c r="A173" s="1" t="str">
        <f t="shared" si="5"/>
        <v>FRK 0090 0200 4300</v>
      </c>
      <c r="B173" s="37" t="str">
        <f t="shared" si="6"/>
        <v>0090 0200</v>
      </c>
      <c r="C173" s="16">
        <v>4300</v>
      </c>
      <c r="D173" s="28">
        <v>929</v>
      </c>
    </row>
    <row r="174" spans="1:4">
      <c r="A174" s="1" t="str">
        <f t="shared" si="5"/>
        <v>FRK 0090 0200 4400</v>
      </c>
      <c r="B174" s="37" t="str">
        <f t="shared" si="6"/>
        <v>0090 0200</v>
      </c>
      <c r="C174" s="16">
        <v>4400</v>
      </c>
      <c r="D174" s="28">
        <v>952</v>
      </c>
    </row>
    <row r="175" spans="1:4">
      <c r="A175" s="1" t="str">
        <f t="shared" si="5"/>
        <v>FRK 0090 0200 4500</v>
      </c>
      <c r="B175" s="37" t="str">
        <f t="shared" si="6"/>
        <v>0090 0200</v>
      </c>
      <c r="C175" s="16">
        <v>4500</v>
      </c>
      <c r="D175" s="28">
        <v>975</v>
      </c>
    </row>
    <row r="176" spans="1:4">
      <c r="A176" s="1" t="str">
        <f t="shared" si="5"/>
        <v>FRK 0090 0200 4600</v>
      </c>
      <c r="B176" s="37" t="str">
        <f t="shared" si="6"/>
        <v>0090 0200</v>
      </c>
      <c r="C176" s="16">
        <v>4600</v>
      </c>
      <c r="D176" s="28">
        <v>998</v>
      </c>
    </row>
    <row r="177" spans="1:4">
      <c r="A177" s="1" t="str">
        <f t="shared" si="5"/>
        <v>FRK 0090 0200 4700</v>
      </c>
      <c r="B177" s="37" t="str">
        <f t="shared" si="6"/>
        <v>0090 0200</v>
      </c>
      <c r="C177" s="16">
        <v>4700</v>
      </c>
      <c r="D177" s="28">
        <v>1022</v>
      </c>
    </row>
    <row r="178" spans="1:4" ht="16.5" thickBot="1">
      <c r="A178" s="1" t="str">
        <f t="shared" si="5"/>
        <v>FRK 0090 0200 4800</v>
      </c>
      <c r="B178" s="37" t="str">
        <f t="shared" si="6"/>
        <v>0090 0200</v>
      </c>
      <c r="C178" s="18">
        <v>4800</v>
      </c>
      <c r="D178" s="29">
        <v>1045</v>
      </c>
    </row>
    <row r="179" spans="1:4" ht="16.5" thickBot="1">
      <c r="A179" s="1" t="str">
        <f t="shared" si="5"/>
        <v>FRK  V x Š [mm]</v>
      </c>
      <c r="C179" s="6" t="s">
        <v>0</v>
      </c>
      <c r="D179" s="25" t="s">
        <v>5</v>
      </c>
    </row>
    <row r="180" spans="1:4" ht="16.5" thickBot="1">
      <c r="A180" s="1" t="str">
        <f t="shared" si="5"/>
        <v>FRK  L [mm]</v>
      </c>
      <c r="C180" s="10" t="s">
        <v>27</v>
      </c>
      <c r="D180" s="26" t="s">
        <v>32</v>
      </c>
    </row>
    <row r="181" spans="1:4">
      <c r="A181" s="1" t="str">
        <f t="shared" si="5"/>
        <v>FRK 0090 0250 700</v>
      </c>
      <c r="B181" s="13" t="str">
        <f>$D$179</f>
        <v>0090 0250</v>
      </c>
      <c r="C181" s="14">
        <v>700</v>
      </c>
      <c r="D181" s="27">
        <v>137</v>
      </c>
    </row>
    <row r="182" spans="1:4">
      <c r="A182" s="1" t="str">
        <f t="shared" si="5"/>
        <v>FRK 0090 0250 800</v>
      </c>
      <c r="B182" s="13" t="str">
        <f t="shared" ref="B182:B222" si="7">$D$179</f>
        <v>0090 0250</v>
      </c>
      <c r="C182" s="16">
        <v>800</v>
      </c>
      <c r="D182" s="28">
        <v>171</v>
      </c>
    </row>
    <row r="183" spans="1:4">
      <c r="A183" s="1" t="str">
        <f t="shared" si="5"/>
        <v>FRK 0090 0250 900</v>
      </c>
      <c r="B183" s="13" t="str">
        <f t="shared" si="7"/>
        <v>0090 0250</v>
      </c>
      <c r="C183" s="16">
        <v>900</v>
      </c>
      <c r="D183" s="28">
        <v>205</v>
      </c>
    </row>
    <row r="184" spans="1:4">
      <c r="A184" s="1" t="str">
        <f t="shared" si="5"/>
        <v>FRK 0090 0250 1000</v>
      </c>
      <c r="B184" s="13" t="str">
        <f t="shared" si="7"/>
        <v>0090 0250</v>
      </c>
      <c r="C184" s="16">
        <v>1000</v>
      </c>
      <c r="D184" s="28">
        <v>239</v>
      </c>
    </row>
    <row r="185" spans="1:4">
      <c r="A185" s="1" t="str">
        <f t="shared" si="5"/>
        <v>FRK 0090 0250 1100</v>
      </c>
      <c r="B185" s="13" t="str">
        <f t="shared" si="7"/>
        <v>0090 0250</v>
      </c>
      <c r="C185" s="16">
        <v>1100</v>
      </c>
      <c r="D185" s="28">
        <v>273</v>
      </c>
    </row>
    <row r="186" spans="1:4">
      <c r="A186" s="1" t="str">
        <f t="shared" si="5"/>
        <v>FRK 0090 0250 1200</v>
      </c>
      <c r="B186" s="13" t="str">
        <f t="shared" si="7"/>
        <v>0090 0250</v>
      </c>
      <c r="C186" s="16">
        <v>1200</v>
      </c>
      <c r="D186" s="28">
        <v>306</v>
      </c>
    </row>
    <row r="187" spans="1:4">
      <c r="A187" s="1" t="str">
        <f t="shared" si="5"/>
        <v>FRK 0090 0250 1300</v>
      </c>
      <c r="B187" s="13" t="str">
        <f t="shared" si="7"/>
        <v>0090 0250</v>
      </c>
      <c r="C187" s="16">
        <v>1300</v>
      </c>
      <c r="D187" s="28">
        <v>340</v>
      </c>
    </row>
    <row r="188" spans="1:4">
      <c r="A188" s="1" t="str">
        <f t="shared" si="5"/>
        <v>FRK 0090 0250 1400</v>
      </c>
      <c r="B188" s="13" t="str">
        <f t="shared" si="7"/>
        <v>0090 0250</v>
      </c>
      <c r="C188" s="16">
        <v>1400</v>
      </c>
      <c r="D188" s="28">
        <v>374</v>
      </c>
    </row>
    <row r="189" spans="1:4">
      <c r="A189" s="1" t="str">
        <f t="shared" si="5"/>
        <v>FRK 0090 0250 1500</v>
      </c>
      <c r="B189" s="13" t="str">
        <f t="shared" si="7"/>
        <v>0090 0250</v>
      </c>
      <c r="C189" s="16">
        <v>1500</v>
      </c>
      <c r="D189" s="28">
        <v>408</v>
      </c>
    </row>
    <row r="190" spans="1:4">
      <c r="A190" s="1" t="str">
        <f t="shared" si="5"/>
        <v>FRK 0090 0250 1600</v>
      </c>
      <c r="B190" s="13" t="str">
        <f t="shared" si="7"/>
        <v>0090 0250</v>
      </c>
      <c r="C190" s="16">
        <v>1600</v>
      </c>
      <c r="D190" s="28">
        <v>442</v>
      </c>
    </row>
    <row r="191" spans="1:4">
      <c r="A191" s="1" t="str">
        <f t="shared" si="5"/>
        <v>FRK 0090 0250 1700</v>
      </c>
      <c r="B191" s="13" t="str">
        <f t="shared" si="7"/>
        <v>0090 0250</v>
      </c>
      <c r="C191" s="16">
        <v>1700</v>
      </c>
      <c r="D191" s="28">
        <v>476</v>
      </c>
    </row>
    <row r="192" spans="1:4">
      <c r="A192" s="1" t="str">
        <f t="shared" si="5"/>
        <v>FRK 0090 0250 1800</v>
      </c>
      <c r="B192" s="13" t="str">
        <f t="shared" si="7"/>
        <v>0090 0250</v>
      </c>
      <c r="C192" s="16">
        <v>1800</v>
      </c>
      <c r="D192" s="28">
        <v>510</v>
      </c>
    </row>
    <row r="193" spans="1:4">
      <c r="A193" s="1" t="str">
        <f t="shared" si="5"/>
        <v>FRK 0090 0250 1900</v>
      </c>
      <c r="B193" s="13" t="str">
        <f t="shared" si="7"/>
        <v>0090 0250</v>
      </c>
      <c r="C193" s="16">
        <v>1900</v>
      </c>
      <c r="D193" s="28">
        <v>544</v>
      </c>
    </row>
    <row r="194" spans="1:4">
      <c r="A194" s="1" t="str">
        <f t="shared" si="5"/>
        <v>FRK 0090 0250 2000</v>
      </c>
      <c r="B194" s="13" t="str">
        <f t="shared" si="7"/>
        <v>0090 0250</v>
      </c>
      <c r="C194" s="16">
        <v>2000</v>
      </c>
      <c r="D194" s="28">
        <v>577</v>
      </c>
    </row>
    <row r="195" spans="1:4">
      <c r="A195" s="1" t="str">
        <f t="shared" si="5"/>
        <v>FRK 0090 0250 2100</v>
      </c>
      <c r="B195" s="13" t="str">
        <f t="shared" si="7"/>
        <v>0090 0250</v>
      </c>
      <c r="C195" s="16">
        <v>2100</v>
      </c>
      <c r="D195" s="28">
        <v>611</v>
      </c>
    </row>
    <row r="196" spans="1:4">
      <c r="A196" s="1" t="str">
        <f t="shared" si="5"/>
        <v>FRK 0090 0250 2200</v>
      </c>
      <c r="B196" s="13" t="str">
        <f t="shared" si="7"/>
        <v>0090 0250</v>
      </c>
      <c r="C196" s="16">
        <v>2200</v>
      </c>
      <c r="D196" s="28">
        <v>645</v>
      </c>
    </row>
    <row r="197" spans="1:4">
      <c r="A197" s="1" t="str">
        <f t="shared" si="5"/>
        <v>FRK 0090 0250 2300</v>
      </c>
      <c r="B197" s="13" t="str">
        <f t="shared" si="7"/>
        <v>0090 0250</v>
      </c>
      <c r="C197" s="16">
        <v>2300</v>
      </c>
      <c r="D197" s="28">
        <v>679</v>
      </c>
    </row>
    <row r="198" spans="1:4">
      <c r="A198" s="1" t="str">
        <f t="shared" ref="A198:A261" si="8">"FRK "&amp;B198&amp;" "&amp;C198</f>
        <v>FRK 0090 0250 2400</v>
      </c>
      <c r="B198" s="13" t="str">
        <f t="shared" si="7"/>
        <v>0090 0250</v>
      </c>
      <c r="C198" s="16">
        <v>2400</v>
      </c>
      <c r="D198" s="28">
        <v>713</v>
      </c>
    </row>
    <row r="199" spans="1:4">
      <c r="A199" s="1" t="str">
        <f t="shared" si="8"/>
        <v>FRK 0090 0250 2500</v>
      </c>
      <c r="B199" s="13" t="str">
        <f t="shared" si="7"/>
        <v>0090 0250</v>
      </c>
      <c r="C199" s="16">
        <v>2500</v>
      </c>
      <c r="D199" s="28">
        <v>747</v>
      </c>
    </row>
    <row r="200" spans="1:4">
      <c r="A200" s="1" t="str">
        <f t="shared" si="8"/>
        <v>FRK 0090 0250 2600</v>
      </c>
      <c r="B200" s="13" t="str">
        <f t="shared" si="7"/>
        <v>0090 0250</v>
      </c>
      <c r="C200" s="16">
        <v>2600</v>
      </c>
      <c r="D200" s="28">
        <v>781</v>
      </c>
    </row>
    <row r="201" spans="1:4">
      <c r="A201" s="1" t="str">
        <f t="shared" si="8"/>
        <v>FRK 0090 0250 2700</v>
      </c>
      <c r="B201" s="13" t="str">
        <f t="shared" si="7"/>
        <v>0090 0250</v>
      </c>
      <c r="C201" s="16">
        <v>2700</v>
      </c>
      <c r="D201" s="28">
        <v>814</v>
      </c>
    </row>
    <row r="202" spans="1:4">
      <c r="A202" s="1" t="str">
        <f t="shared" si="8"/>
        <v>FRK 0090 0250 2800</v>
      </c>
      <c r="B202" s="13" t="str">
        <f t="shared" si="7"/>
        <v>0090 0250</v>
      </c>
      <c r="C202" s="16">
        <v>2800</v>
      </c>
      <c r="D202" s="28">
        <v>848</v>
      </c>
    </row>
    <row r="203" spans="1:4">
      <c r="A203" s="1" t="str">
        <f t="shared" si="8"/>
        <v>FRK 0090 0250 2900</v>
      </c>
      <c r="B203" s="13" t="str">
        <f t="shared" si="7"/>
        <v>0090 0250</v>
      </c>
      <c r="C203" s="16">
        <v>2900</v>
      </c>
      <c r="D203" s="28">
        <v>882</v>
      </c>
    </row>
    <row r="204" spans="1:4">
      <c r="A204" s="1" t="str">
        <f t="shared" si="8"/>
        <v>FRK 0090 0250 3000</v>
      </c>
      <c r="B204" s="13" t="str">
        <f t="shared" si="7"/>
        <v>0090 0250</v>
      </c>
      <c r="C204" s="16">
        <v>3000</v>
      </c>
      <c r="D204" s="28">
        <v>916</v>
      </c>
    </row>
    <row r="205" spans="1:4">
      <c r="A205" s="1" t="str">
        <f t="shared" si="8"/>
        <v>FRK 0090 0250 3100</v>
      </c>
      <c r="B205" s="13" t="str">
        <f t="shared" si="7"/>
        <v>0090 0250</v>
      </c>
      <c r="C205" s="16">
        <v>3100</v>
      </c>
      <c r="D205" s="28">
        <v>950</v>
      </c>
    </row>
    <row r="206" spans="1:4">
      <c r="A206" s="1" t="str">
        <f t="shared" si="8"/>
        <v>FRK 0090 0250 3200</v>
      </c>
      <c r="B206" s="13" t="str">
        <f t="shared" si="7"/>
        <v>0090 0250</v>
      </c>
      <c r="C206" s="16">
        <v>3200</v>
      </c>
      <c r="D206" s="28">
        <v>984</v>
      </c>
    </row>
    <row r="207" spans="1:4">
      <c r="A207" s="1" t="str">
        <f t="shared" si="8"/>
        <v>FRK 0090 0250 3300</v>
      </c>
      <c r="B207" s="13" t="str">
        <f t="shared" si="7"/>
        <v>0090 0250</v>
      </c>
      <c r="C207" s="16">
        <v>3300</v>
      </c>
      <c r="D207" s="28">
        <v>1018</v>
      </c>
    </row>
    <row r="208" spans="1:4">
      <c r="A208" s="1" t="str">
        <f t="shared" si="8"/>
        <v>FRK 0090 0250 3400</v>
      </c>
      <c r="B208" s="13" t="str">
        <f t="shared" si="7"/>
        <v>0090 0250</v>
      </c>
      <c r="C208" s="16">
        <v>3400</v>
      </c>
      <c r="D208" s="28">
        <v>1052</v>
      </c>
    </row>
    <row r="209" spans="1:4">
      <c r="A209" s="1" t="str">
        <f t="shared" si="8"/>
        <v>FRK 0090 0250 3500</v>
      </c>
      <c r="B209" s="13" t="str">
        <f t="shared" si="7"/>
        <v>0090 0250</v>
      </c>
      <c r="C209" s="16">
        <v>3500</v>
      </c>
      <c r="D209" s="28">
        <v>1085</v>
      </c>
    </row>
    <row r="210" spans="1:4">
      <c r="A210" s="1" t="str">
        <f t="shared" si="8"/>
        <v>FRK 0090 0250 3600</v>
      </c>
      <c r="B210" s="13" t="str">
        <f t="shared" si="7"/>
        <v>0090 0250</v>
      </c>
      <c r="C210" s="16">
        <v>3600</v>
      </c>
      <c r="D210" s="28">
        <v>1119</v>
      </c>
    </row>
    <row r="211" spans="1:4">
      <c r="A211" s="1" t="str">
        <f t="shared" si="8"/>
        <v>FRK 0090 0250 3700</v>
      </c>
      <c r="B211" s="13" t="str">
        <f t="shared" si="7"/>
        <v>0090 0250</v>
      </c>
      <c r="C211" s="16">
        <v>3700</v>
      </c>
      <c r="D211" s="28">
        <v>1153</v>
      </c>
    </row>
    <row r="212" spans="1:4">
      <c r="A212" s="1" t="str">
        <f t="shared" si="8"/>
        <v>FRK 0090 0250 3800</v>
      </c>
      <c r="B212" s="13" t="str">
        <f t="shared" si="7"/>
        <v>0090 0250</v>
      </c>
      <c r="C212" s="16">
        <v>3800</v>
      </c>
      <c r="D212" s="28">
        <v>1187</v>
      </c>
    </row>
    <row r="213" spans="1:4">
      <c r="A213" s="1" t="str">
        <f t="shared" si="8"/>
        <v>FRK 0090 0250 3900</v>
      </c>
      <c r="B213" s="13" t="str">
        <f t="shared" si="7"/>
        <v>0090 0250</v>
      </c>
      <c r="C213" s="16">
        <v>3900</v>
      </c>
      <c r="D213" s="28">
        <v>1221</v>
      </c>
    </row>
    <row r="214" spans="1:4">
      <c r="A214" s="1" t="str">
        <f t="shared" si="8"/>
        <v>FRK 0090 0250 4000</v>
      </c>
      <c r="B214" s="13" t="str">
        <f t="shared" si="7"/>
        <v>0090 0250</v>
      </c>
      <c r="C214" s="16">
        <v>4000</v>
      </c>
      <c r="D214" s="28">
        <v>1255</v>
      </c>
    </row>
    <row r="215" spans="1:4">
      <c r="A215" s="1" t="str">
        <f t="shared" si="8"/>
        <v>FRK 0090 0250 4100</v>
      </c>
      <c r="B215" s="13" t="str">
        <f t="shared" si="7"/>
        <v>0090 0250</v>
      </c>
      <c r="C215" s="16">
        <v>4100</v>
      </c>
      <c r="D215" s="28">
        <v>1289</v>
      </c>
    </row>
    <row r="216" spans="1:4">
      <c r="A216" s="1" t="str">
        <f t="shared" si="8"/>
        <v>FRK 0090 0250 4200</v>
      </c>
      <c r="B216" s="13" t="str">
        <f t="shared" si="7"/>
        <v>0090 0250</v>
      </c>
      <c r="C216" s="16">
        <v>4200</v>
      </c>
      <c r="D216" s="28">
        <v>1322</v>
      </c>
    </row>
    <row r="217" spans="1:4">
      <c r="A217" s="1" t="str">
        <f t="shared" si="8"/>
        <v>FRK 0090 0250 4300</v>
      </c>
      <c r="B217" s="13" t="str">
        <f t="shared" si="7"/>
        <v>0090 0250</v>
      </c>
      <c r="C217" s="16">
        <v>4300</v>
      </c>
      <c r="D217" s="28">
        <v>1356</v>
      </c>
    </row>
    <row r="218" spans="1:4">
      <c r="A218" s="1" t="str">
        <f t="shared" si="8"/>
        <v>FRK 0090 0250 4400</v>
      </c>
      <c r="B218" s="13" t="str">
        <f t="shared" si="7"/>
        <v>0090 0250</v>
      </c>
      <c r="C218" s="16">
        <v>4400</v>
      </c>
      <c r="D218" s="28">
        <v>1390</v>
      </c>
    </row>
    <row r="219" spans="1:4">
      <c r="A219" s="1" t="str">
        <f t="shared" si="8"/>
        <v>FRK 0090 0250 4500</v>
      </c>
      <c r="B219" s="13" t="str">
        <f t="shared" si="7"/>
        <v>0090 0250</v>
      </c>
      <c r="C219" s="16">
        <v>4500</v>
      </c>
      <c r="D219" s="28">
        <v>1424</v>
      </c>
    </row>
    <row r="220" spans="1:4">
      <c r="A220" s="1" t="str">
        <f t="shared" si="8"/>
        <v>FRK 0090 0250 4600</v>
      </c>
      <c r="B220" s="13" t="str">
        <f t="shared" si="7"/>
        <v>0090 0250</v>
      </c>
      <c r="C220" s="16">
        <v>4600</v>
      </c>
      <c r="D220" s="28">
        <v>1458</v>
      </c>
    </row>
    <row r="221" spans="1:4">
      <c r="A221" s="1" t="str">
        <f t="shared" si="8"/>
        <v>FRK 0090 0250 4700</v>
      </c>
      <c r="B221" s="13" t="str">
        <f t="shared" si="7"/>
        <v>0090 0250</v>
      </c>
      <c r="C221" s="16">
        <v>4700</v>
      </c>
      <c r="D221" s="28">
        <v>1492</v>
      </c>
    </row>
    <row r="222" spans="1:4" ht="16.5" thickBot="1">
      <c r="A222" s="1" t="str">
        <f t="shared" si="8"/>
        <v>FRK 0090 0250 4800</v>
      </c>
      <c r="B222" s="13" t="str">
        <f t="shared" si="7"/>
        <v>0090 0250</v>
      </c>
      <c r="C222" s="18">
        <v>4800</v>
      </c>
      <c r="D222" s="29">
        <v>1526</v>
      </c>
    </row>
    <row r="223" spans="1:4" ht="16.5" thickBot="1">
      <c r="A223" s="1" t="str">
        <f t="shared" si="8"/>
        <v>FRK  V x Š [mm]</v>
      </c>
      <c r="C223" s="6" t="s">
        <v>0</v>
      </c>
      <c r="D223" s="25" t="s">
        <v>6</v>
      </c>
    </row>
    <row r="224" spans="1:4" ht="16.5" thickBot="1">
      <c r="A224" s="1" t="str">
        <f t="shared" si="8"/>
        <v>FRK  L [mm]</v>
      </c>
      <c r="C224" s="10" t="s">
        <v>27</v>
      </c>
      <c r="D224" s="26" t="s">
        <v>28</v>
      </c>
    </row>
    <row r="225" spans="1:4">
      <c r="A225" s="1" t="str">
        <f t="shared" si="8"/>
        <v>FRK 0090 0300 700</v>
      </c>
      <c r="B225" s="13" t="str">
        <f>$D$223</f>
        <v>0090 0300</v>
      </c>
      <c r="C225" s="14">
        <v>700</v>
      </c>
      <c r="D225" s="27">
        <v>146</v>
      </c>
    </row>
    <row r="226" spans="1:4">
      <c r="A226" s="1" t="str">
        <f t="shared" si="8"/>
        <v>FRK 0090 0300 800</v>
      </c>
      <c r="B226" s="13" t="str">
        <f t="shared" ref="B226:B266" si="9">$D$223</f>
        <v>0090 0300</v>
      </c>
      <c r="C226" s="16">
        <v>800</v>
      </c>
      <c r="D226" s="28">
        <v>182</v>
      </c>
    </row>
    <row r="227" spans="1:4">
      <c r="A227" s="1" t="str">
        <f t="shared" si="8"/>
        <v>FRK 0090 0300 900</v>
      </c>
      <c r="B227" s="13" t="str">
        <f t="shared" si="9"/>
        <v>0090 0300</v>
      </c>
      <c r="C227" s="16">
        <v>900</v>
      </c>
      <c r="D227" s="28">
        <v>218</v>
      </c>
    </row>
    <row r="228" spans="1:4">
      <c r="A228" s="1" t="str">
        <f t="shared" si="8"/>
        <v>FRK 0090 0300 1000</v>
      </c>
      <c r="B228" s="13" t="str">
        <f t="shared" si="9"/>
        <v>0090 0300</v>
      </c>
      <c r="C228" s="16">
        <v>1000</v>
      </c>
      <c r="D228" s="28">
        <v>254</v>
      </c>
    </row>
    <row r="229" spans="1:4">
      <c r="A229" s="1" t="str">
        <f t="shared" si="8"/>
        <v>FRK 0090 0300 1100</v>
      </c>
      <c r="B229" s="13" t="str">
        <f t="shared" si="9"/>
        <v>0090 0300</v>
      </c>
      <c r="C229" s="16">
        <v>1100</v>
      </c>
      <c r="D229" s="28">
        <v>290</v>
      </c>
    </row>
    <row r="230" spans="1:4">
      <c r="A230" s="1" t="str">
        <f t="shared" si="8"/>
        <v>FRK 0090 0300 1200</v>
      </c>
      <c r="B230" s="13" t="str">
        <f t="shared" si="9"/>
        <v>0090 0300</v>
      </c>
      <c r="C230" s="16">
        <v>1200</v>
      </c>
      <c r="D230" s="28">
        <v>326</v>
      </c>
    </row>
    <row r="231" spans="1:4">
      <c r="A231" s="1" t="str">
        <f t="shared" si="8"/>
        <v>FRK 0090 0300 1300</v>
      </c>
      <c r="B231" s="13" t="str">
        <f t="shared" si="9"/>
        <v>0090 0300</v>
      </c>
      <c r="C231" s="16">
        <v>1300</v>
      </c>
      <c r="D231" s="28">
        <v>362</v>
      </c>
    </row>
    <row r="232" spans="1:4">
      <c r="A232" s="1" t="str">
        <f t="shared" si="8"/>
        <v>FRK 0090 0300 1400</v>
      </c>
      <c r="B232" s="13" t="str">
        <f t="shared" si="9"/>
        <v>0090 0300</v>
      </c>
      <c r="C232" s="16">
        <v>1400</v>
      </c>
      <c r="D232" s="28">
        <v>398</v>
      </c>
    </row>
    <row r="233" spans="1:4">
      <c r="A233" s="1" t="str">
        <f t="shared" si="8"/>
        <v>FRK 0090 0300 1500</v>
      </c>
      <c r="B233" s="13" t="str">
        <f t="shared" si="9"/>
        <v>0090 0300</v>
      </c>
      <c r="C233" s="16">
        <v>1500</v>
      </c>
      <c r="D233" s="28">
        <v>434</v>
      </c>
    </row>
    <row r="234" spans="1:4">
      <c r="A234" s="1" t="str">
        <f t="shared" si="8"/>
        <v>FRK 0090 0300 1600</v>
      </c>
      <c r="B234" s="13" t="str">
        <f t="shared" si="9"/>
        <v>0090 0300</v>
      </c>
      <c r="C234" s="16">
        <v>1600</v>
      </c>
      <c r="D234" s="28">
        <v>470</v>
      </c>
    </row>
    <row r="235" spans="1:4">
      <c r="A235" s="1" t="str">
        <f t="shared" si="8"/>
        <v>FRK 0090 0300 1700</v>
      </c>
      <c r="B235" s="13" t="str">
        <f t="shared" si="9"/>
        <v>0090 0300</v>
      </c>
      <c r="C235" s="16">
        <v>1700</v>
      </c>
      <c r="D235" s="28">
        <v>506</v>
      </c>
    </row>
    <row r="236" spans="1:4">
      <c r="A236" s="1" t="str">
        <f t="shared" si="8"/>
        <v>FRK 0090 0300 1800</v>
      </c>
      <c r="B236" s="13" t="str">
        <f t="shared" si="9"/>
        <v>0090 0300</v>
      </c>
      <c r="C236" s="16">
        <v>1800</v>
      </c>
      <c r="D236" s="28">
        <v>542</v>
      </c>
    </row>
    <row r="237" spans="1:4">
      <c r="A237" s="1" t="str">
        <f t="shared" si="8"/>
        <v>FRK 0090 0300 1900</v>
      </c>
      <c r="B237" s="13" t="str">
        <f t="shared" si="9"/>
        <v>0090 0300</v>
      </c>
      <c r="C237" s="16">
        <v>1900</v>
      </c>
      <c r="D237" s="28">
        <v>578</v>
      </c>
    </row>
    <row r="238" spans="1:4">
      <c r="A238" s="1" t="str">
        <f t="shared" si="8"/>
        <v>FRK 0090 0300 2000</v>
      </c>
      <c r="B238" s="13" t="str">
        <f t="shared" si="9"/>
        <v>0090 0300</v>
      </c>
      <c r="C238" s="16">
        <v>2000</v>
      </c>
      <c r="D238" s="28">
        <v>614</v>
      </c>
    </row>
    <row r="239" spans="1:4">
      <c r="A239" s="1" t="str">
        <f t="shared" si="8"/>
        <v>FRK 0090 0300 2100</v>
      </c>
      <c r="B239" s="13" t="str">
        <f t="shared" si="9"/>
        <v>0090 0300</v>
      </c>
      <c r="C239" s="16">
        <v>2100</v>
      </c>
      <c r="D239" s="28">
        <v>650</v>
      </c>
    </row>
    <row r="240" spans="1:4">
      <c r="A240" s="1" t="str">
        <f t="shared" si="8"/>
        <v>FRK 0090 0300 2200</v>
      </c>
      <c r="B240" s="13" t="str">
        <f t="shared" si="9"/>
        <v>0090 0300</v>
      </c>
      <c r="C240" s="16">
        <v>2200</v>
      </c>
      <c r="D240" s="28">
        <v>686</v>
      </c>
    </row>
    <row r="241" spans="1:4">
      <c r="A241" s="1" t="str">
        <f t="shared" si="8"/>
        <v>FRK 0090 0300 2300</v>
      </c>
      <c r="B241" s="13" t="str">
        <f t="shared" si="9"/>
        <v>0090 0300</v>
      </c>
      <c r="C241" s="16">
        <v>2300</v>
      </c>
      <c r="D241" s="28">
        <v>722</v>
      </c>
    </row>
    <row r="242" spans="1:4">
      <c r="A242" s="1" t="str">
        <f t="shared" si="8"/>
        <v>FRK 0090 0300 2400</v>
      </c>
      <c r="B242" s="13" t="str">
        <f t="shared" si="9"/>
        <v>0090 0300</v>
      </c>
      <c r="C242" s="16">
        <v>2400</v>
      </c>
      <c r="D242" s="28">
        <v>758</v>
      </c>
    </row>
    <row r="243" spans="1:4">
      <c r="A243" s="1" t="str">
        <f t="shared" si="8"/>
        <v>FRK 0090 0300 2500</v>
      </c>
      <c r="B243" s="13" t="str">
        <f t="shared" si="9"/>
        <v>0090 0300</v>
      </c>
      <c r="C243" s="16">
        <v>2500</v>
      </c>
      <c r="D243" s="28">
        <v>794</v>
      </c>
    </row>
    <row r="244" spans="1:4">
      <c r="A244" s="1" t="str">
        <f t="shared" si="8"/>
        <v>FRK 0090 0300 2600</v>
      </c>
      <c r="B244" s="13" t="str">
        <f t="shared" si="9"/>
        <v>0090 0300</v>
      </c>
      <c r="C244" s="16">
        <v>2600</v>
      </c>
      <c r="D244" s="28">
        <v>830</v>
      </c>
    </row>
    <row r="245" spans="1:4">
      <c r="A245" s="1" t="str">
        <f t="shared" si="8"/>
        <v>FRK 0090 0300 2700</v>
      </c>
      <c r="B245" s="13" t="str">
        <f t="shared" si="9"/>
        <v>0090 0300</v>
      </c>
      <c r="C245" s="16">
        <v>2700</v>
      </c>
      <c r="D245" s="28">
        <v>866</v>
      </c>
    </row>
    <row r="246" spans="1:4">
      <c r="A246" s="1" t="str">
        <f t="shared" si="8"/>
        <v>FRK 0090 0300 2800</v>
      </c>
      <c r="B246" s="13" t="str">
        <f t="shared" si="9"/>
        <v>0090 0300</v>
      </c>
      <c r="C246" s="16">
        <v>2800</v>
      </c>
      <c r="D246" s="28">
        <v>902</v>
      </c>
    </row>
    <row r="247" spans="1:4">
      <c r="A247" s="1" t="str">
        <f t="shared" si="8"/>
        <v>FRK 0090 0300 2900</v>
      </c>
      <c r="B247" s="13" t="str">
        <f t="shared" si="9"/>
        <v>0090 0300</v>
      </c>
      <c r="C247" s="16">
        <v>2900</v>
      </c>
      <c r="D247" s="28">
        <v>938</v>
      </c>
    </row>
    <row r="248" spans="1:4">
      <c r="A248" s="1" t="str">
        <f t="shared" si="8"/>
        <v>FRK 0090 0300 3000</v>
      </c>
      <c r="B248" s="13" t="str">
        <f t="shared" si="9"/>
        <v>0090 0300</v>
      </c>
      <c r="C248" s="16">
        <v>3000</v>
      </c>
      <c r="D248" s="28">
        <v>974</v>
      </c>
    </row>
    <row r="249" spans="1:4">
      <c r="A249" s="1" t="str">
        <f t="shared" si="8"/>
        <v>FRK 0090 0300 3100</v>
      </c>
      <c r="B249" s="13" t="str">
        <f t="shared" si="9"/>
        <v>0090 0300</v>
      </c>
      <c r="C249" s="16">
        <v>3100</v>
      </c>
      <c r="D249" s="28">
        <v>1010</v>
      </c>
    </row>
    <row r="250" spans="1:4">
      <c r="A250" s="1" t="str">
        <f t="shared" si="8"/>
        <v>FRK 0090 0300 3200</v>
      </c>
      <c r="B250" s="13" t="str">
        <f t="shared" si="9"/>
        <v>0090 0300</v>
      </c>
      <c r="C250" s="16">
        <v>3200</v>
      </c>
      <c r="D250" s="28">
        <v>1046</v>
      </c>
    </row>
    <row r="251" spans="1:4">
      <c r="A251" s="1" t="str">
        <f t="shared" si="8"/>
        <v>FRK 0090 0300 3300</v>
      </c>
      <c r="B251" s="13" t="str">
        <f t="shared" si="9"/>
        <v>0090 0300</v>
      </c>
      <c r="C251" s="16">
        <v>3300</v>
      </c>
      <c r="D251" s="28">
        <v>1082</v>
      </c>
    </row>
    <row r="252" spans="1:4">
      <c r="A252" s="1" t="str">
        <f t="shared" si="8"/>
        <v>FRK 0090 0300 3400</v>
      </c>
      <c r="B252" s="13" t="str">
        <f t="shared" si="9"/>
        <v>0090 0300</v>
      </c>
      <c r="C252" s="16">
        <v>3400</v>
      </c>
      <c r="D252" s="28">
        <v>1118</v>
      </c>
    </row>
    <row r="253" spans="1:4">
      <c r="A253" s="1" t="str">
        <f t="shared" si="8"/>
        <v>FRK 0090 0300 3500</v>
      </c>
      <c r="B253" s="13" t="str">
        <f t="shared" si="9"/>
        <v>0090 0300</v>
      </c>
      <c r="C253" s="16">
        <v>3500</v>
      </c>
      <c r="D253" s="28">
        <v>1154</v>
      </c>
    </row>
    <row r="254" spans="1:4">
      <c r="A254" s="1" t="str">
        <f t="shared" si="8"/>
        <v>FRK 0090 0300 3600</v>
      </c>
      <c r="B254" s="13" t="str">
        <f t="shared" si="9"/>
        <v>0090 0300</v>
      </c>
      <c r="C254" s="16">
        <v>3600</v>
      </c>
      <c r="D254" s="28">
        <v>1190</v>
      </c>
    </row>
    <row r="255" spans="1:4">
      <c r="A255" s="1" t="str">
        <f t="shared" si="8"/>
        <v>FRK 0090 0300 3700</v>
      </c>
      <c r="B255" s="13" t="str">
        <f t="shared" si="9"/>
        <v>0090 0300</v>
      </c>
      <c r="C255" s="16">
        <v>3700</v>
      </c>
      <c r="D255" s="28">
        <v>1226</v>
      </c>
    </row>
    <row r="256" spans="1:4">
      <c r="A256" s="1" t="str">
        <f t="shared" si="8"/>
        <v>FRK 0090 0300 3800</v>
      </c>
      <c r="B256" s="13" t="str">
        <f t="shared" si="9"/>
        <v>0090 0300</v>
      </c>
      <c r="C256" s="16">
        <v>3800</v>
      </c>
      <c r="D256" s="28">
        <v>1262</v>
      </c>
    </row>
    <row r="257" spans="1:4">
      <c r="A257" s="1" t="str">
        <f t="shared" si="8"/>
        <v>FRK 0090 0300 3900</v>
      </c>
      <c r="B257" s="13" t="str">
        <f t="shared" si="9"/>
        <v>0090 0300</v>
      </c>
      <c r="C257" s="16">
        <v>3900</v>
      </c>
      <c r="D257" s="28">
        <v>1298</v>
      </c>
    </row>
    <row r="258" spans="1:4">
      <c r="A258" s="1" t="str">
        <f t="shared" si="8"/>
        <v>FRK 0090 0300 4000</v>
      </c>
      <c r="B258" s="13" t="str">
        <f t="shared" si="9"/>
        <v>0090 0300</v>
      </c>
      <c r="C258" s="16">
        <v>4000</v>
      </c>
      <c r="D258" s="28">
        <v>1334</v>
      </c>
    </row>
    <row r="259" spans="1:4">
      <c r="A259" s="1" t="str">
        <f t="shared" si="8"/>
        <v>FRK 0090 0300 4100</v>
      </c>
      <c r="B259" s="13" t="str">
        <f t="shared" si="9"/>
        <v>0090 0300</v>
      </c>
      <c r="C259" s="16">
        <v>4100</v>
      </c>
      <c r="D259" s="28">
        <v>1370</v>
      </c>
    </row>
    <row r="260" spans="1:4">
      <c r="A260" s="1" t="str">
        <f t="shared" si="8"/>
        <v>FRK 0090 0300 4200</v>
      </c>
      <c r="B260" s="13" t="str">
        <f t="shared" si="9"/>
        <v>0090 0300</v>
      </c>
      <c r="C260" s="16">
        <v>4200</v>
      </c>
      <c r="D260" s="28">
        <v>1406</v>
      </c>
    </row>
    <row r="261" spans="1:4">
      <c r="A261" s="1" t="str">
        <f t="shared" si="8"/>
        <v>FRK 0090 0300 4300</v>
      </c>
      <c r="B261" s="13" t="str">
        <f t="shared" si="9"/>
        <v>0090 0300</v>
      </c>
      <c r="C261" s="16">
        <v>4300</v>
      </c>
      <c r="D261" s="28">
        <v>1442</v>
      </c>
    </row>
    <row r="262" spans="1:4">
      <c r="A262" s="1" t="str">
        <f t="shared" ref="A262:A325" si="10">"FRK "&amp;B262&amp;" "&amp;C262</f>
        <v>FRK 0090 0300 4400</v>
      </c>
      <c r="B262" s="13" t="str">
        <f t="shared" si="9"/>
        <v>0090 0300</v>
      </c>
      <c r="C262" s="16">
        <v>4400</v>
      </c>
      <c r="D262" s="28">
        <v>1478</v>
      </c>
    </row>
    <row r="263" spans="1:4">
      <c r="A263" s="1" t="str">
        <f t="shared" si="10"/>
        <v>FRK 0090 0300 4500</v>
      </c>
      <c r="B263" s="13" t="str">
        <f t="shared" si="9"/>
        <v>0090 0300</v>
      </c>
      <c r="C263" s="16">
        <v>4500</v>
      </c>
      <c r="D263" s="28">
        <v>1514</v>
      </c>
    </row>
    <row r="264" spans="1:4">
      <c r="A264" s="1" t="str">
        <f t="shared" si="10"/>
        <v>FRK 0090 0300 4600</v>
      </c>
      <c r="B264" s="13" t="str">
        <f t="shared" si="9"/>
        <v>0090 0300</v>
      </c>
      <c r="C264" s="16">
        <v>4600</v>
      </c>
      <c r="D264" s="28">
        <v>1550</v>
      </c>
    </row>
    <row r="265" spans="1:4">
      <c r="A265" s="1" t="str">
        <f t="shared" si="10"/>
        <v>FRK 0090 0300 4700</v>
      </c>
      <c r="B265" s="13" t="str">
        <f t="shared" si="9"/>
        <v>0090 0300</v>
      </c>
      <c r="C265" s="16">
        <v>4700</v>
      </c>
      <c r="D265" s="28">
        <v>1586</v>
      </c>
    </row>
    <row r="266" spans="1:4" ht="16.5" thickBot="1">
      <c r="A266" s="1" t="str">
        <f t="shared" si="10"/>
        <v>FRK 0090 0300 4800</v>
      </c>
      <c r="B266" s="13" t="str">
        <f t="shared" si="9"/>
        <v>0090 0300</v>
      </c>
      <c r="C266" s="18">
        <v>4800</v>
      </c>
      <c r="D266" s="29">
        <v>1622</v>
      </c>
    </row>
    <row r="267" spans="1:4" ht="16.5" thickBot="1">
      <c r="A267" s="1" t="str">
        <f t="shared" si="10"/>
        <v>FRK  V x Š [mm]</v>
      </c>
      <c r="C267" s="6" t="s">
        <v>0</v>
      </c>
      <c r="D267" s="20" t="s">
        <v>7</v>
      </c>
    </row>
    <row r="268" spans="1:4" ht="16.5" thickBot="1">
      <c r="A268" s="1" t="str">
        <f t="shared" si="10"/>
        <v>FRK  L [mm]</v>
      </c>
      <c r="C268" s="10" t="s">
        <v>27</v>
      </c>
      <c r="D268" s="21" t="s">
        <v>33</v>
      </c>
    </row>
    <row r="269" spans="1:4">
      <c r="A269" s="1" t="str">
        <f t="shared" si="10"/>
        <v>FRK 0090 0425 700</v>
      </c>
      <c r="B269" s="13" t="str">
        <f>$D$267</f>
        <v>0090 0425</v>
      </c>
      <c r="C269" s="14">
        <v>700</v>
      </c>
      <c r="D269" s="22">
        <v>209</v>
      </c>
    </row>
    <row r="270" spans="1:4">
      <c r="A270" s="1" t="str">
        <f t="shared" si="10"/>
        <v>FRK 0090 0425 800</v>
      </c>
      <c r="B270" s="13" t="str">
        <f t="shared" ref="B270:B310" si="11">$D$267</f>
        <v>0090 0425</v>
      </c>
      <c r="C270" s="16">
        <v>800</v>
      </c>
      <c r="D270" s="23">
        <v>261</v>
      </c>
    </row>
    <row r="271" spans="1:4">
      <c r="A271" s="1" t="str">
        <f t="shared" si="10"/>
        <v>FRK 0090 0425 900</v>
      </c>
      <c r="B271" s="13" t="str">
        <f t="shared" si="11"/>
        <v>0090 0425</v>
      </c>
      <c r="C271" s="16">
        <v>900</v>
      </c>
      <c r="D271" s="23">
        <v>313</v>
      </c>
    </row>
    <row r="272" spans="1:4">
      <c r="A272" s="1" t="str">
        <f t="shared" si="10"/>
        <v>FRK 0090 0425 1000</v>
      </c>
      <c r="B272" s="13" t="str">
        <f t="shared" si="11"/>
        <v>0090 0425</v>
      </c>
      <c r="C272" s="16">
        <v>1000</v>
      </c>
      <c r="D272" s="23">
        <v>365</v>
      </c>
    </row>
    <row r="273" spans="1:4">
      <c r="A273" s="1" t="str">
        <f t="shared" si="10"/>
        <v>FRK 0090 0425 1100</v>
      </c>
      <c r="B273" s="13" t="str">
        <f t="shared" si="11"/>
        <v>0090 0425</v>
      </c>
      <c r="C273" s="16">
        <v>1100</v>
      </c>
      <c r="D273" s="23">
        <v>416</v>
      </c>
    </row>
    <row r="274" spans="1:4">
      <c r="A274" s="1" t="str">
        <f t="shared" si="10"/>
        <v>FRK 0090 0425 1200</v>
      </c>
      <c r="B274" s="13" t="str">
        <f t="shared" si="11"/>
        <v>0090 0425</v>
      </c>
      <c r="C274" s="16">
        <v>1200</v>
      </c>
      <c r="D274" s="23">
        <v>468</v>
      </c>
    </row>
    <row r="275" spans="1:4">
      <c r="A275" s="1" t="str">
        <f t="shared" si="10"/>
        <v>FRK 0090 0425 1300</v>
      </c>
      <c r="B275" s="13" t="str">
        <f t="shared" si="11"/>
        <v>0090 0425</v>
      </c>
      <c r="C275" s="16">
        <v>1300</v>
      </c>
      <c r="D275" s="23">
        <v>520</v>
      </c>
    </row>
    <row r="276" spans="1:4">
      <c r="A276" s="1" t="str">
        <f t="shared" si="10"/>
        <v>FRK 0090 0425 1400</v>
      </c>
      <c r="B276" s="13" t="str">
        <f t="shared" si="11"/>
        <v>0090 0425</v>
      </c>
      <c r="C276" s="16">
        <v>1400</v>
      </c>
      <c r="D276" s="23">
        <v>572</v>
      </c>
    </row>
    <row r="277" spans="1:4">
      <c r="A277" s="1" t="str">
        <f t="shared" si="10"/>
        <v>FRK 0090 0425 1500</v>
      </c>
      <c r="B277" s="13" t="str">
        <f t="shared" si="11"/>
        <v>0090 0425</v>
      </c>
      <c r="C277" s="16">
        <v>1500</v>
      </c>
      <c r="D277" s="23">
        <v>623</v>
      </c>
    </row>
    <row r="278" spans="1:4">
      <c r="A278" s="1" t="str">
        <f t="shared" si="10"/>
        <v>FRK 0090 0425 1600</v>
      </c>
      <c r="B278" s="13" t="str">
        <f t="shared" si="11"/>
        <v>0090 0425</v>
      </c>
      <c r="C278" s="16">
        <v>1600</v>
      </c>
      <c r="D278" s="23">
        <v>675</v>
      </c>
    </row>
    <row r="279" spans="1:4">
      <c r="A279" s="1" t="str">
        <f t="shared" si="10"/>
        <v>FRK 0090 0425 1700</v>
      </c>
      <c r="B279" s="13" t="str">
        <f t="shared" si="11"/>
        <v>0090 0425</v>
      </c>
      <c r="C279" s="16">
        <v>1700</v>
      </c>
      <c r="D279" s="23">
        <v>727</v>
      </c>
    </row>
    <row r="280" spans="1:4">
      <c r="A280" s="1" t="str">
        <f t="shared" si="10"/>
        <v>FRK 0090 0425 1800</v>
      </c>
      <c r="B280" s="13" t="str">
        <f t="shared" si="11"/>
        <v>0090 0425</v>
      </c>
      <c r="C280" s="16">
        <v>1800</v>
      </c>
      <c r="D280" s="23">
        <v>778</v>
      </c>
    </row>
    <row r="281" spans="1:4">
      <c r="A281" s="1" t="str">
        <f t="shared" si="10"/>
        <v>FRK 0090 0425 1900</v>
      </c>
      <c r="B281" s="13" t="str">
        <f t="shared" si="11"/>
        <v>0090 0425</v>
      </c>
      <c r="C281" s="16">
        <v>1900</v>
      </c>
      <c r="D281" s="23">
        <v>830</v>
      </c>
    </row>
    <row r="282" spans="1:4">
      <c r="A282" s="1" t="str">
        <f t="shared" si="10"/>
        <v>FRK 0090 0425 2000</v>
      </c>
      <c r="B282" s="13" t="str">
        <f t="shared" si="11"/>
        <v>0090 0425</v>
      </c>
      <c r="C282" s="16">
        <v>2000</v>
      </c>
      <c r="D282" s="23">
        <v>882</v>
      </c>
    </row>
    <row r="283" spans="1:4">
      <c r="A283" s="1" t="str">
        <f t="shared" si="10"/>
        <v>FRK 0090 0425 2100</v>
      </c>
      <c r="B283" s="13" t="str">
        <f t="shared" si="11"/>
        <v>0090 0425</v>
      </c>
      <c r="C283" s="16">
        <v>2100</v>
      </c>
      <c r="D283" s="23">
        <v>934</v>
      </c>
    </row>
    <row r="284" spans="1:4">
      <c r="A284" s="1" t="str">
        <f t="shared" si="10"/>
        <v>FRK 0090 0425 2200</v>
      </c>
      <c r="B284" s="13" t="str">
        <f t="shared" si="11"/>
        <v>0090 0425</v>
      </c>
      <c r="C284" s="16">
        <v>2200</v>
      </c>
      <c r="D284" s="23">
        <v>985</v>
      </c>
    </row>
    <row r="285" spans="1:4">
      <c r="A285" s="1" t="str">
        <f t="shared" si="10"/>
        <v>FRK 0090 0425 2300</v>
      </c>
      <c r="B285" s="13" t="str">
        <f t="shared" si="11"/>
        <v>0090 0425</v>
      </c>
      <c r="C285" s="16">
        <v>2300</v>
      </c>
      <c r="D285" s="23">
        <v>1037</v>
      </c>
    </row>
    <row r="286" spans="1:4">
      <c r="A286" s="1" t="str">
        <f t="shared" si="10"/>
        <v>FRK 0090 0425 2400</v>
      </c>
      <c r="B286" s="13" t="str">
        <f t="shared" si="11"/>
        <v>0090 0425</v>
      </c>
      <c r="C286" s="16">
        <v>2400</v>
      </c>
      <c r="D286" s="23">
        <v>1089</v>
      </c>
    </row>
    <row r="287" spans="1:4">
      <c r="A287" s="1" t="str">
        <f t="shared" si="10"/>
        <v>FRK 0090 0425 2500</v>
      </c>
      <c r="B287" s="13" t="str">
        <f t="shared" si="11"/>
        <v>0090 0425</v>
      </c>
      <c r="C287" s="16">
        <v>2500</v>
      </c>
      <c r="D287" s="23">
        <v>1140</v>
      </c>
    </row>
    <row r="288" spans="1:4">
      <c r="A288" s="1" t="str">
        <f t="shared" si="10"/>
        <v>FRK 0090 0425 2600</v>
      </c>
      <c r="B288" s="13" t="str">
        <f t="shared" si="11"/>
        <v>0090 0425</v>
      </c>
      <c r="C288" s="16">
        <v>2600</v>
      </c>
      <c r="D288" s="23">
        <v>1192</v>
      </c>
    </row>
    <row r="289" spans="1:4">
      <c r="A289" s="1" t="str">
        <f t="shared" si="10"/>
        <v>FRK 0090 0425 2700</v>
      </c>
      <c r="B289" s="13" t="str">
        <f t="shared" si="11"/>
        <v>0090 0425</v>
      </c>
      <c r="C289" s="16">
        <v>2700</v>
      </c>
      <c r="D289" s="23">
        <v>1244</v>
      </c>
    </row>
    <row r="290" spans="1:4">
      <c r="A290" s="1" t="str">
        <f t="shared" si="10"/>
        <v>FRK 0090 0425 2800</v>
      </c>
      <c r="B290" s="13" t="str">
        <f t="shared" si="11"/>
        <v>0090 0425</v>
      </c>
      <c r="C290" s="16">
        <v>2800</v>
      </c>
      <c r="D290" s="23">
        <v>1296</v>
      </c>
    </row>
    <row r="291" spans="1:4">
      <c r="A291" s="1" t="str">
        <f t="shared" si="10"/>
        <v>FRK 0090 0425 2900</v>
      </c>
      <c r="B291" s="13" t="str">
        <f t="shared" si="11"/>
        <v>0090 0425</v>
      </c>
      <c r="C291" s="16">
        <v>2900</v>
      </c>
      <c r="D291" s="23">
        <v>1347</v>
      </c>
    </row>
    <row r="292" spans="1:4">
      <c r="A292" s="1" t="str">
        <f t="shared" si="10"/>
        <v>FRK 0090 0425 3000</v>
      </c>
      <c r="B292" s="13" t="str">
        <f t="shared" si="11"/>
        <v>0090 0425</v>
      </c>
      <c r="C292" s="16">
        <v>3000</v>
      </c>
      <c r="D292" s="23">
        <v>1399</v>
      </c>
    </row>
    <row r="293" spans="1:4">
      <c r="A293" s="1" t="str">
        <f t="shared" si="10"/>
        <v>FRK 0090 0425 3100</v>
      </c>
      <c r="B293" s="13" t="str">
        <f t="shared" si="11"/>
        <v>0090 0425</v>
      </c>
      <c r="C293" s="16">
        <v>3100</v>
      </c>
      <c r="D293" s="23">
        <v>1451</v>
      </c>
    </row>
    <row r="294" spans="1:4">
      <c r="A294" s="1" t="str">
        <f t="shared" si="10"/>
        <v>FRK 0090 0425 3200</v>
      </c>
      <c r="B294" s="13" t="str">
        <f t="shared" si="11"/>
        <v>0090 0425</v>
      </c>
      <c r="C294" s="16">
        <v>3200</v>
      </c>
      <c r="D294" s="23">
        <v>1502</v>
      </c>
    </row>
    <row r="295" spans="1:4">
      <c r="A295" s="1" t="str">
        <f t="shared" si="10"/>
        <v>FRK 0090 0425 3300</v>
      </c>
      <c r="B295" s="13" t="str">
        <f t="shared" si="11"/>
        <v>0090 0425</v>
      </c>
      <c r="C295" s="16">
        <v>3300</v>
      </c>
      <c r="D295" s="23">
        <v>1554</v>
      </c>
    </row>
    <row r="296" spans="1:4">
      <c r="A296" s="1" t="str">
        <f t="shared" si="10"/>
        <v>FRK 0090 0425 3400</v>
      </c>
      <c r="B296" s="13" t="str">
        <f t="shared" si="11"/>
        <v>0090 0425</v>
      </c>
      <c r="C296" s="16">
        <v>3400</v>
      </c>
      <c r="D296" s="23">
        <v>1606</v>
      </c>
    </row>
    <row r="297" spans="1:4">
      <c r="A297" s="1" t="str">
        <f t="shared" si="10"/>
        <v>FRK 0090 0425 3500</v>
      </c>
      <c r="B297" s="13" t="str">
        <f t="shared" si="11"/>
        <v>0090 0425</v>
      </c>
      <c r="C297" s="16">
        <v>3500</v>
      </c>
      <c r="D297" s="23">
        <v>1658</v>
      </c>
    </row>
    <row r="298" spans="1:4">
      <c r="A298" s="1" t="str">
        <f t="shared" si="10"/>
        <v>FRK 0090 0425 3600</v>
      </c>
      <c r="B298" s="13" t="str">
        <f t="shared" si="11"/>
        <v>0090 0425</v>
      </c>
      <c r="C298" s="16">
        <v>3600</v>
      </c>
      <c r="D298" s="23">
        <v>1709</v>
      </c>
    </row>
    <row r="299" spans="1:4">
      <c r="A299" s="1" t="str">
        <f t="shared" si="10"/>
        <v>FRK 0090 0425 3700</v>
      </c>
      <c r="B299" s="13" t="str">
        <f t="shared" si="11"/>
        <v>0090 0425</v>
      </c>
      <c r="C299" s="16">
        <v>3700</v>
      </c>
      <c r="D299" s="23">
        <v>1761</v>
      </c>
    </row>
    <row r="300" spans="1:4">
      <c r="A300" s="1" t="str">
        <f t="shared" si="10"/>
        <v>FRK 0090 0425 3800</v>
      </c>
      <c r="B300" s="13" t="str">
        <f t="shared" si="11"/>
        <v>0090 0425</v>
      </c>
      <c r="C300" s="16">
        <v>3800</v>
      </c>
      <c r="D300" s="23">
        <v>1813</v>
      </c>
    </row>
    <row r="301" spans="1:4">
      <c r="A301" s="1" t="str">
        <f t="shared" si="10"/>
        <v>FRK 0090 0425 3900</v>
      </c>
      <c r="B301" s="13" t="str">
        <f t="shared" si="11"/>
        <v>0090 0425</v>
      </c>
      <c r="C301" s="16">
        <v>3900</v>
      </c>
      <c r="D301" s="23">
        <v>1865</v>
      </c>
    </row>
    <row r="302" spans="1:4">
      <c r="A302" s="1" t="str">
        <f t="shared" si="10"/>
        <v>FRK 0090 0425 4000</v>
      </c>
      <c r="B302" s="13" t="str">
        <f t="shared" si="11"/>
        <v>0090 0425</v>
      </c>
      <c r="C302" s="16">
        <v>4000</v>
      </c>
      <c r="D302" s="23">
        <v>1916</v>
      </c>
    </row>
    <row r="303" spans="1:4">
      <c r="A303" s="1" t="str">
        <f t="shared" si="10"/>
        <v>FRK 0090 0425 4100</v>
      </c>
      <c r="B303" s="13" t="str">
        <f t="shared" si="11"/>
        <v>0090 0425</v>
      </c>
      <c r="C303" s="16">
        <v>4100</v>
      </c>
      <c r="D303" s="23">
        <v>1968</v>
      </c>
    </row>
    <row r="304" spans="1:4">
      <c r="A304" s="1" t="str">
        <f t="shared" si="10"/>
        <v>FRK 0090 0425 4200</v>
      </c>
      <c r="B304" s="13" t="str">
        <f t="shared" si="11"/>
        <v>0090 0425</v>
      </c>
      <c r="C304" s="16">
        <v>4200</v>
      </c>
      <c r="D304" s="23">
        <v>2020</v>
      </c>
    </row>
    <row r="305" spans="1:4">
      <c r="A305" s="1" t="str">
        <f t="shared" si="10"/>
        <v>FRK 0090 0425 4300</v>
      </c>
      <c r="B305" s="13" t="str">
        <f t="shared" si="11"/>
        <v>0090 0425</v>
      </c>
      <c r="C305" s="16">
        <v>4300</v>
      </c>
      <c r="D305" s="23">
        <v>2071</v>
      </c>
    </row>
    <row r="306" spans="1:4">
      <c r="A306" s="1" t="str">
        <f t="shared" si="10"/>
        <v>FRK 0090 0425 4400</v>
      </c>
      <c r="B306" s="13" t="str">
        <f t="shared" si="11"/>
        <v>0090 0425</v>
      </c>
      <c r="C306" s="16">
        <v>4400</v>
      </c>
      <c r="D306" s="23">
        <v>2123</v>
      </c>
    </row>
    <row r="307" spans="1:4">
      <c r="A307" s="1" t="str">
        <f t="shared" si="10"/>
        <v>FRK 0090 0425 4500</v>
      </c>
      <c r="B307" s="13" t="str">
        <f t="shared" si="11"/>
        <v>0090 0425</v>
      </c>
      <c r="C307" s="16">
        <v>4500</v>
      </c>
      <c r="D307" s="23">
        <v>2175</v>
      </c>
    </row>
    <row r="308" spans="1:4">
      <c r="A308" s="1" t="str">
        <f t="shared" si="10"/>
        <v>FRK 0090 0425 4600</v>
      </c>
      <c r="B308" s="13" t="str">
        <f t="shared" si="11"/>
        <v>0090 0425</v>
      </c>
      <c r="C308" s="16">
        <v>4600</v>
      </c>
      <c r="D308" s="23">
        <v>2227</v>
      </c>
    </row>
    <row r="309" spans="1:4">
      <c r="A309" s="1" t="str">
        <f t="shared" si="10"/>
        <v>FRK 0090 0425 4700</v>
      </c>
      <c r="B309" s="13" t="str">
        <f t="shared" si="11"/>
        <v>0090 0425</v>
      </c>
      <c r="C309" s="16">
        <v>4700</v>
      </c>
      <c r="D309" s="23">
        <v>2278</v>
      </c>
    </row>
    <row r="310" spans="1:4" ht="16.5" thickBot="1">
      <c r="A310" s="1" t="str">
        <f t="shared" si="10"/>
        <v>FRK 0090 0425 4800</v>
      </c>
      <c r="B310" s="13" t="str">
        <f t="shared" si="11"/>
        <v>0090 0425</v>
      </c>
      <c r="C310" s="18">
        <v>4800</v>
      </c>
      <c r="D310" s="24">
        <v>2330</v>
      </c>
    </row>
    <row r="311" spans="1:4" ht="16.5" thickBot="1">
      <c r="A311" s="1" t="str">
        <f t="shared" si="10"/>
        <v>FRK  V x Š [mm]</v>
      </c>
      <c r="C311" s="6" t="s">
        <v>0</v>
      </c>
      <c r="D311" s="7" t="s">
        <v>8</v>
      </c>
    </row>
    <row r="312" spans="1:4" ht="16.5" thickBot="1">
      <c r="A312" s="1" t="str">
        <f t="shared" si="10"/>
        <v>FRK  L [mm]</v>
      </c>
      <c r="C312" s="10" t="s">
        <v>27</v>
      </c>
      <c r="D312" s="30" t="s">
        <v>34</v>
      </c>
    </row>
    <row r="313" spans="1:4">
      <c r="A313" s="1" t="str">
        <f t="shared" si="10"/>
        <v>FRK 0110 0175 700</v>
      </c>
      <c r="B313" s="13" t="str">
        <f>$D$311</f>
        <v>0110 0175</v>
      </c>
      <c r="C313" s="31">
        <v>700</v>
      </c>
      <c r="D313" s="32">
        <v>103</v>
      </c>
    </row>
    <row r="314" spans="1:4">
      <c r="A314" s="1" t="str">
        <f t="shared" si="10"/>
        <v>FRK 0110 0175 800</v>
      </c>
      <c r="B314" s="13" t="str">
        <f t="shared" ref="B314:B354" si="12">$D$311</f>
        <v>0110 0175</v>
      </c>
      <c r="C314" s="16">
        <v>800</v>
      </c>
      <c r="D314" s="17">
        <v>129</v>
      </c>
    </row>
    <row r="315" spans="1:4">
      <c r="A315" s="1" t="str">
        <f t="shared" si="10"/>
        <v>FRK 0110 0175 900</v>
      </c>
      <c r="B315" s="13" t="str">
        <f t="shared" si="12"/>
        <v>0110 0175</v>
      </c>
      <c r="C315" s="16">
        <v>900</v>
      </c>
      <c r="D315" s="17">
        <v>155</v>
      </c>
    </row>
    <row r="316" spans="1:4">
      <c r="A316" s="1" t="str">
        <f t="shared" si="10"/>
        <v>FRK 0110 0175 1000</v>
      </c>
      <c r="B316" s="13" t="str">
        <f t="shared" si="12"/>
        <v>0110 0175</v>
      </c>
      <c r="C316" s="16">
        <v>1000</v>
      </c>
      <c r="D316" s="17">
        <v>180</v>
      </c>
    </row>
    <row r="317" spans="1:4">
      <c r="A317" s="1" t="str">
        <f t="shared" si="10"/>
        <v>FRK 0110 0175 1100</v>
      </c>
      <c r="B317" s="13" t="str">
        <f t="shared" si="12"/>
        <v>0110 0175</v>
      </c>
      <c r="C317" s="16">
        <v>1100</v>
      </c>
      <c r="D317" s="17">
        <v>206</v>
      </c>
    </row>
    <row r="318" spans="1:4">
      <c r="A318" s="1" t="str">
        <f t="shared" si="10"/>
        <v>FRK 0110 0175 1200</v>
      </c>
      <c r="B318" s="13" t="str">
        <f t="shared" si="12"/>
        <v>0110 0175</v>
      </c>
      <c r="C318" s="16">
        <v>1200</v>
      </c>
      <c r="D318" s="17">
        <v>232</v>
      </c>
    </row>
    <row r="319" spans="1:4">
      <c r="A319" s="1" t="str">
        <f t="shared" si="10"/>
        <v>FRK 0110 0175 1300</v>
      </c>
      <c r="B319" s="13" t="str">
        <f t="shared" si="12"/>
        <v>0110 0175</v>
      </c>
      <c r="C319" s="16">
        <v>1300</v>
      </c>
      <c r="D319" s="17">
        <v>257</v>
      </c>
    </row>
    <row r="320" spans="1:4">
      <c r="A320" s="1" t="str">
        <f t="shared" si="10"/>
        <v>FRK 0110 0175 1400</v>
      </c>
      <c r="B320" s="13" t="str">
        <f t="shared" si="12"/>
        <v>0110 0175</v>
      </c>
      <c r="C320" s="16">
        <v>1400</v>
      </c>
      <c r="D320" s="17">
        <v>283</v>
      </c>
    </row>
    <row r="321" spans="1:4">
      <c r="A321" s="1" t="str">
        <f t="shared" si="10"/>
        <v>FRK 0110 0175 1500</v>
      </c>
      <c r="B321" s="13" t="str">
        <f t="shared" si="12"/>
        <v>0110 0175</v>
      </c>
      <c r="C321" s="16">
        <v>1500</v>
      </c>
      <c r="D321" s="17">
        <v>308</v>
      </c>
    </row>
    <row r="322" spans="1:4">
      <c r="A322" s="1" t="str">
        <f t="shared" si="10"/>
        <v>FRK 0110 0175 1600</v>
      </c>
      <c r="B322" s="13" t="str">
        <f t="shared" si="12"/>
        <v>0110 0175</v>
      </c>
      <c r="C322" s="16">
        <v>1600</v>
      </c>
      <c r="D322" s="17">
        <v>334</v>
      </c>
    </row>
    <row r="323" spans="1:4">
      <c r="A323" s="1" t="str">
        <f t="shared" si="10"/>
        <v>FRK 0110 0175 1700</v>
      </c>
      <c r="B323" s="13" t="str">
        <f t="shared" si="12"/>
        <v>0110 0175</v>
      </c>
      <c r="C323" s="16">
        <v>1700</v>
      </c>
      <c r="D323" s="17">
        <v>359</v>
      </c>
    </row>
    <row r="324" spans="1:4">
      <c r="A324" s="1" t="str">
        <f t="shared" si="10"/>
        <v>FRK 0110 0175 1800</v>
      </c>
      <c r="B324" s="13" t="str">
        <f t="shared" si="12"/>
        <v>0110 0175</v>
      </c>
      <c r="C324" s="16">
        <v>1800</v>
      </c>
      <c r="D324" s="17">
        <v>385</v>
      </c>
    </row>
    <row r="325" spans="1:4">
      <c r="A325" s="1" t="str">
        <f t="shared" si="10"/>
        <v>FRK 0110 0175 1900</v>
      </c>
      <c r="B325" s="13" t="str">
        <f t="shared" si="12"/>
        <v>0110 0175</v>
      </c>
      <c r="C325" s="16">
        <v>1900</v>
      </c>
      <c r="D325" s="17">
        <v>411</v>
      </c>
    </row>
    <row r="326" spans="1:4">
      <c r="A326" s="1" t="str">
        <f t="shared" ref="A326:A389" si="13">"FRK "&amp;B326&amp;" "&amp;C326</f>
        <v>FRK 0110 0175 2000</v>
      </c>
      <c r="B326" s="13" t="str">
        <f t="shared" si="12"/>
        <v>0110 0175</v>
      </c>
      <c r="C326" s="16">
        <v>2000</v>
      </c>
      <c r="D326" s="17">
        <v>436</v>
      </c>
    </row>
    <row r="327" spans="1:4">
      <c r="A327" s="1" t="str">
        <f t="shared" si="13"/>
        <v>FRK 0110 0175 2100</v>
      </c>
      <c r="B327" s="13" t="str">
        <f t="shared" si="12"/>
        <v>0110 0175</v>
      </c>
      <c r="C327" s="16">
        <v>2100</v>
      </c>
      <c r="D327" s="17">
        <v>462</v>
      </c>
    </row>
    <row r="328" spans="1:4">
      <c r="A328" s="1" t="str">
        <f t="shared" si="13"/>
        <v>FRK 0110 0175 2200</v>
      </c>
      <c r="B328" s="13" t="str">
        <f t="shared" si="12"/>
        <v>0110 0175</v>
      </c>
      <c r="C328" s="16">
        <v>2200</v>
      </c>
      <c r="D328" s="17">
        <v>487</v>
      </c>
    </row>
    <row r="329" spans="1:4">
      <c r="A329" s="1" t="str">
        <f t="shared" si="13"/>
        <v>FRK 0110 0175 2300</v>
      </c>
      <c r="B329" s="13" t="str">
        <f t="shared" si="12"/>
        <v>0110 0175</v>
      </c>
      <c r="C329" s="16">
        <v>2300</v>
      </c>
      <c r="D329" s="17">
        <v>513</v>
      </c>
    </row>
    <row r="330" spans="1:4">
      <c r="A330" s="1" t="str">
        <f t="shared" si="13"/>
        <v>FRK 0110 0175 2400</v>
      </c>
      <c r="B330" s="13" t="str">
        <f t="shared" si="12"/>
        <v>0110 0175</v>
      </c>
      <c r="C330" s="16">
        <v>2400</v>
      </c>
      <c r="D330" s="17">
        <v>539</v>
      </c>
    </row>
    <row r="331" spans="1:4">
      <c r="A331" s="1" t="str">
        <f t="shared" si="13"/>
        <v>FRK 0110 0175 2500</v>
      </c>
      <c r="B331" s="13" t="str">
        <f t="shared" si="12"/>
        <v>0110 0175</v>
      </c>
      <c r="C331" s="16">
        <v>2500</v>
      </c>
      <c r="D331" s="17">
        <v>564</v>
      </c>
    </row>
    <row r="332" spans="1:4">
      <c r="A332" s="1" t="str">
        <f t="shared" si="13"/>
        <v>FRK 0110 0175 2600</v>
      </c>
      <c r="B332" s="13" t="str">
        <f t="shared" si="12"/>
        <v>0110 0175</v>
      </c>
      <c r="C332" s="16">
        <v>2600</v>
      </c>
      <c r="D332" s="17">
        <v>590</v>
      </c>
    </row>
    <row r="333" spans="1:4">
      <c r="A333" s="1" t="str">
        <f t="shared" si="13"/>
        <v>FRK 0110 0175 2700</v>
      </c>
      <c r="B333" s="13" t="str">
        <f t="shared" si="12"/>
        <v>0110 0175</v>
      </c>
      <c r="C333" s="16">
        <v>2700</v>
      </c>
      <c r="D333" s="17">
        <v>615</v>
      </c>
    </row>
    <row r="334" spans="1:4">
      <c r="A334" s="1" t="str">
        <f t="shared" si="13"/>
        <v>FRK 0110 0175 2800</v>
      </c>
      <c r="B334" s="13" t="str">
        <f t="shared" si="12"/>
        <v>0110 0175</v>
      </c>
      <c r="C334" s="16">
        <v>2800</v>
      </c>
      <c r="D334" s="17">
        <v>641</v>
      </c>
    </row>
    <row r="335" spans="1:4">
      <c r="A335" s="1" t="str">
        <f t="shared" si="13"/>
        <v>FRK 0110 0175 2900</v>
      </c>
      <c r="B335" s="13" t="str">
        <f t="shared" si="12"/>
        <v>0110 0175</v>
      </c>
      <c r="C335" s="16">
        <v>2900</v>
      </c>
      <c r="D335" s="17">
        <v>667</v>
      </c>
    </row>
    <row r="336" spans="1:4">
      <c r="A336" s="1" t="str">
        <f t="shared" si="13"/>
        <v>FRK 0110 0175 3000</v>
      </c>
      <c r="B336" s="13" t="str">
        <f t="shared" si="12"/>
        <v>0110 0175</v>
      </c>
      <c r="C336" s="16">
        <v>3000</v>
      </c>
      <c r="D336" s="17">
        <v>692</v>
      </c>
    </row>
    <row r="337" spans="1:4">
      <c r="A337" s="1" t="str">
        <f t="shared" si="13"/>
        <v>FRK 0110 0175 3100</v>
      </c>
      <c r="B337" s="13" t="str">
        <f t="shared" si="12"/>
        <v>0110 0175</v>
      </c>
      <c r="C337" s="16">
        <v>3100</v>
      </c>
      <c r="D337" s="17">
        <v>718</v>
      </c>
    </row>
    <row r="338" spans="1:4">
      <c r="A338" s="1" t="str">
        <f t="shared" si="13"/>
        <v>FRK 0110 0175 3200</v>
      </c>
      <c r="B338" s="13" t="str">
        <f t="shared" si="12"/>
        <v>0110 0175</v>
      </c>
      <c r="C338" s="16">
        <v>3200</v>
      </c>
      <c r="D338" s="17">
        <v>743</v>
      </c>
    </row>
    <row r="339" spans="1:4">
      <c r="A339" s="1" t="str">
        <f t="shared" si="13"/>
        <v>FRK 0110 0175 3300</v>
      </c>
      <c r="B339" s="13" t="str">
        <f t="shared" si="12"/>
        <v>0110 0175</v>
      </c>
      <c r="C339" s="16">
        <v>3300</v>
      </c>
      <c r="D339" s="17">
        <v>769</v>
      </c>
    </row>
    <row r="340" spans="1:4">
      <c r="A340" s="1" t="str">
        <f t="shared" si="13"/>
        <v>FRK 0110 0175 3400</v>
      </c>
      <c r="B340" s="13" t="str">
        <f t="shared" si="12"/>
        <v>0110 0175</v>
      </c>
      <c r="C340" s="16">
        <v>3400</v>
      </c>
      <c r="D340" s="17">
        <v>794</v>
      </c>
    </row>
    <row r="341" spans="1:4">
      <c r="A341" s="1" t="str">
        <f t="shared" si="13"/>
        <v>FRK 0110 0175 3500</v>
      </c>
      <c r="B341" s="13" t="str">
        <f t="shared" si="12"/>
        <v>0110 0175</v>
      </c>
      <c r="C341" s="16">
        <v>3500</v>
      </c>
      <c r="D341" s="17">
        <v>820</v>
      </c>
    </row>
    <row r="342" spans="1:4">
      <c r="A342" s="1" t="str">
        <f t="shared" si="13"/>
        <v>FRK 0110 0175 3600</v>
      </c>
      <c r="B342" s="13" t="str">
        <f t="shared" si="12"/>
        <v>0110 0175</v>
      </c>
      <c r="C342" s="16">
        <v>3600</v>
      </c>
      <c r="D342" s="17">
        <v>846</v>
      </c>
    </row>
    <row r="343" spans="1:4">
      <c r="A343" s="1" t="str">
        <f t="shared" si="13"/>
        <v>FRK 0110 0175 3700</v>
      </c>
      <c r="B343" s="13" t="str">
        <f t="shared" si="12"/>
        <v>0110 0175</v>
      </c>
      <c r="C343" s="16">
        <v>3700</v>
      </c>
      <c r="D343" s="17">
        <v>871</v>
      </c>
    </row>
    <row r="344" spans="1:4">
      <c r="A344" s="1" t="str">
        <f t="shared" si="13"/>
        <v>FRK 0110 0175 3800</v>
      </c>
      <c r="B344" s="13" t="str">
        <f t="shared" si="12"/>
        <v>0110 0175</v>
      </c>
      <c r="C344" s="16">
        <v>3800</v>
      </c>
      <c r="D344" s="17">
        <v>897</v>
      </c>
    </row>
    <row r="345" spans="1:4">
      <c r="A345" s="1" t="str">
        <f t="shared" si="13"/>
        <v>FRK 0110 0175 3900</v>
      </c>
      <c r="B345" s="13" t="str">
        <f t="shared" si="12"/>
        <v>0110 0175</v>
      </c>
      <c r="C345" s="16">
        <v>3900</v>
      </c>
      <c r="D345" s="17">
        <v>922</v>
      </c>
    </row>
    <row r="346" spans="1:4">
      <c r="A346" s="1" t="str">
        <f t="shared" si="13"/>
        <v>FRK 0110 0175 4000</v>
      </c>
      <c r="B346" s="13" t="str">
        <f t="shared" si="12"/>
        <v>0110 0175</v>
      </c>
      <c r="C346" s="16">
        <v>4000</v>
      </c>
      <c r="D346" s="17">
        <v>948</v>
      </c>
    </row>
    <row r="347" spans="1:4">
      <c r="A347" s="1" t="str">
        <f t="shared" si="13"/>
        <v>FRK 0110 0175 4100</v>
      </c>
      <c r="B347" s="13" t="str">
        <f t="shared" si="12"/>
        <v>0110 0175</v>
      </c>
      <c r="C347" s="16">
        <v>4100</v>
      </c>
      <c r="D347" s="17">
        <v>974</v>
      </c>
    </row>
    <row r="348" spans="1:4">
      <c r="A348" s="1" t="str">
        <f t="shared" si="13"/>
        <v>FRK 0110 0175 4200</v>
      </c>
      <c r="B348" s="13" t="str">
        <f t="shared" si="12"/>
        <v>0110 0175</v>
      </c>
      <c r="C348" s="16">
        <v>4200</v>
      </c>
      <c r="D348" s="17">
        <v>999</v>
      </c>
    </row>
    <row r="349" spans="1:4">
      <c r="A349" s="1" t="str">
        <f t="shared" si="13"/>
        <v>FRK 0110 0175 4300</v>
      </c>
      <c r="B349" s="13" t="str">
        <f t="shared" si="12"/>
        <v>0110 0175</v>
      </c>
      <c r="C349" s="16">
        <v>4300</v>
      </c>
      <c r="D349" s="17">
        <v>1025</v>
      </c>
    </row>
    <row r="350" spans="1:4">
      <c r="A350" s="1" t="str">
        <f t="shared" si="13"/>
        <v>FRK 0110 0175 4400</v>
      </c>
      <c r="B350" s="13" t="str">
        <f t="shared" si="12"/>
        <v>0110 0175</v>
      </c>
      <c r="C350" s="16">
        <v>4400</v>
      </c>
      <c r="D350" s="17">
        <v>1050</v>
      </c>
    </row>
    <row r="351" spans="1:4">
      <c r="A351" s="1" t="str">
        <f t="shared" si="13"/>
        <v>FRK 0110 0175 4500</v>
      </c>
      <c r="B351" s="13" t="str">
        <f t="shared" si="12"/>
        <v>0110 0175</v>
      </c>
      <c r="C351" s="16">
        <v>4500</v>
      </c>
      <c r="D351" s="17">
        <v>1076</v>
      </c>
    </row>
    <row r="352" spans="1:4">
      <c r="A352" s="1" t="str">
        <f t="shared" si="13"/>
        <v>FRK 0110 0175 4600</v>
      </c>
      <c r="B352" s="13" t="str">
        <f t="shared" si="12"/>
        <v>0110 0175</v>
      </c>
      <c r="C352" s="16">
        <v>4600</v>
      </c>
      <c r="D352" s="17">
        <v>1101</v>
      </c>
    </row>
    <row r="353" spans="1:4">
      <c r="A353" s="1" t="str">
        <f t="shared" si="13"/>
        <v>FRK 0110 0175 4700</v>
      </c>
      <c r="B353" s="13" t="str">
        <f t="shared" si="12"/>
        <v>0110 0175</v>
      </c>
      <c r="C353" s="16">
        <v>4700</v>
      </c>
      <c r="D353" s="17">
        <v>1127</v>
      </c>
    </row>
    <row r="354" spans="1:4" ht="16.5" thickBot="1">
      <c r="A354" s="1" t="str">
        <f t="shared" si="13"/>
        <v>FRK 0110 0175 4800</v>
      </c>
      <c r="B354" s="13" t="str">
        <f t="shared" si="12"/>
        <v>0110 0175</v>
      </c>
      <c r="C354" s="18">
        <v>4800</v>
      </c>
      <c r="D354" s="19">
        <v>1153</v>
      </c>
    </row>
    <row r="355" spans="1:4" ht="16.5" thickBot="1">
      <c r="A355" s="1" t="str">
        <f t="shared" si="13"/>
        <v>FRK  V x Š [mm]</v>
      </c>
      <c r="C355" s="6" t="s">
        <v>0</v>
      </c>
      <c r="D355" s="25" t="s">
        <v>9</v>
      </c>
    </row>
    <row r="356" spans="1:4" ht="16.5" thickBot="1">
      <c r="A356" s="1" t="str">
        <f t="shared" si="13"/>
        <v>FRK  L [mm]</v>
      </c>
      <c r="C356" s="10" t="s">
        <v>27</v>
      </c>
      <c r="D356" s="33" t="s">
        <v>34</v>
      </c>
    </row>
    <row r="357" spans="1:4">
      <c r="A357" s="1" t="str">
        <f t="shared" si="13"/>
        <v>FRK 0110 0200 700</v>
      </c>
      <c r="B357" s="13" t="str">
        <f>$D$355</f>
        <v>0110 0200</v>
      </c>
      <c r="C357" s="14">
        <v>700</v>
      </c>
      <c r="D357" s="34">
        <v>110</v>
      </c>
    </row>
    <row r="358" spans="1:4">
      <c r="A358" s="1" t="str">
        <f t="shared" si="13"/>
        <v>FRK 0110 0200 800</v>
      </c>
      <c r="B358" s="13" t="str">
        <f t="shared" ref="B358:B398" si="14">$D$355</f>
        <v>0110 0200</v>
      </c>
      <c r="C358" s="16">
        <v>800</v>
      </c>
      <c r="D358" s="28">
        <v>137</v>
      </c>
    </row>
    <row r="359" spans="1:4">
      <c r="A359" s="1" t="str">
        <f t="shared" si="13"/>
        <v>FRK 0110 0200 900</v>
      </c>
      <c r="B359" s="13" t="str">
        <f t="shared" si="14"/>
        <v>0110 0200</v>
      </c>
      <c r="C359" s="16">
        <v>900</v>
      </c>
      <c r="D359" s="28">
        <v>164</v>
      </c>
    </row>
    <row r="360" spans="1:4">
      <c r="A360" s="1" t="str">
        <f t="shared" si="13"/>
        <v>FRK 0110 0200 1000</v>
      </c>
      <c r="B360" s="13" t="str">
        <f t="shared" si="14"/>
        <v>0110 0200</v>
      </c>
      <c r="C360" s="16">
        <v>1000</v>
      </c>
      <c r="D360" s="28">
        <v>191</v>
      </c>
    </row>
    <row r="361" spans="1:4">
      <c r="A361" s="1" t="str">
        <f t="shared" si="13"/>
        <v>FRK 0110 0200 1100</v>
      </c>
      <c r="B361" s="13" t="str">
        <f t="shared" si="14"/>
        <v>0110 0200</v>
      </c>
      <c r="C361" s="16">
        <v>1100</v>
      </c>
      <c r="D361" s="28">
        <v>218</v>
      </c>
    </row>
    <row r="362" spans="1:4">
      <c r="A362" s="1" t="str">
        <f t="shared" si="13"/>
        <v>FRK 0110 0200 1200</v>
      </c>
      <c r="B362" s="13" t="str">
        <f t="shared" si="14"/>
        <v>0110 0200</v>
      </c>
      <c r="C362" s="16">
        <v>1200</v>
      </c>
      <c r="D362" s="28">
        <v>246</v>
      </c>
    </row>
    <row r="363" spans="1:4">
      <c r="A363" s="1" t="str">
        <f t="shared" si="13"/>
        <v>FRK 0110 0200 1300</v>
      </c>
      <c r="B363" s="13" t="str">
        <f t="shared" si="14"/>
        <v>0110 0200</v>
      </c>
      <c r="C363" s="16">
        <v>1300</v>
      </c>
      <c r="D363" s="28">
        <v>273</v>
      </c>
    </row>
    <row r="364" spans="1:4">
      <c r="A364" s="1" t="str">
        <f t="shared" si="13"/>
        <v>FRK 0110 0200 1400</v>
      </c>
      <c r="B364" s="13" t="str">
        <f t="shared" si="14"/>
        <v>0110 0200</v>
      </c>
      <c r="C364" s="16">
        <v>1400</v>
      </c>
      <c r="D364" s="28">
        <v>300</v>
      </c>
    </row>
    <row r="365" spans="1:4">
      <c r="A365" s="1" t="str">
        <f t="shared" si="13"/>
        <v>FRK 0110 0200 1500</v>
      </c>
      <c r="B365" s="13" t="str">
        <f t="shared" si="14"/>
        <v>0110 0200</v>
      </c>
      <c r="C365" s="16">
        <v>1500</v>
      </c>
      <c r="D365" s="28">
        <v>327</v>
      </c>
    </row>
    <row r="366" spans="1:4">
      <c r="A366" s="1" t="str">
        <f t="shared" si="13"/>
        <v>FRK 0110 0200 1600</v>
      </c>
      <c r="B366" s="13" t="str">
        <f t="shared" si="14"/>
        <v>0110 0200</v>
      </c>
      <c r="C366" s="16">
        <v>1600</v>
      </c>
      <c r="D366" s="28">
        <v>354</v>
      </c>
    </row>
    <row r="367" spans="1:4">
      <c r="A367" s="1" t="str">
        <f t="shared" si="13"/>
        <v>FRK 0110 0200 1700</v>
      </c>
      <c r="B367" s="13" t="str">
        <f t="shared" si="14"/>
        <v>0110 0200</v>
      </c>
      <c r="C367" s="16">
        <v>1700</v>
      </c>
      <c r="D367" s="28">
        <v>381</v>
      </c>
    </row>
    <row r="368" spans="1:4">
      <c r="A368" s="1" t="str">
        <f t="shared" si="13"/>
        <v>FRK 0110 0200 1800</v>
      </c>
      <c r="B368" s="13" t="str">
        <f t="shared" si="14"/>
        <v>0110 0200</v>
      </c>
      <c r="C368" s="16">
        <v>1800</v>
      </c>
      <c r="D368" s="28">
        <v>408</v>
      </c>
    </row>
    <row r="369" spans="1:4">
      <c r="A369" s="1" t="str">
        <f t="shared" si="13"/>
        <v>FRK 0110 0200 1900</v>
      </c>
      <c r="B369" s="13" t="str">
        <f t="shared" si="14"/>
        <v>0110 0200</v>
      </c>
      <c r="C369" s="16">
        <v>1900</v>
      </c>
      <c r="D369" s="28">
        <v>435</v>
      </c>
    </row>
    <row r="370" spans="1:4">
      <c r="A370" s="1" t="str">
        <f t="shared" si="13"/>
        <v>FRK 0110 0200 2000</v>
      </c>
      <c r="B370" s="13" t="str">
        <f t="shared" si="14"/>
        <v>0110 0200</v>
      </c>
      <c r="C370" s="16">
        <v>2000</v>
      </c>
      <c r="D370" s="28">
        <v>463</v>
      </c>
    </row>
    <row r="371" spans="1:4">
      <c r="A371" s="1" t="str">
        <f t="shared" si="13"/>
        <v>FRK 0110 0200 2100</v>
      </c>
      <c r="B371" s="13" t="str">
        <f t="shared" si="14"/>
        <v>0110 0200</v>
      </c>
      <c r="C371" s="16">
        <v>2100</v>
      </c>
      <c r="D371" s="28">
        <v>490</v>
      </c>
    </row>
    <row r="372" spans="1:4">
      <c r="A372" s="1" t="str">
        <f t="shared" si="13"/>
        <v>FRK 0110 0200 2200</v>
      </c>
      <c r="B372" s="13" t="str">
        <f t="shared" si="14"/>
        <v>0110 0200</v>
      </c>
      <c r="C372" s="16">
        <v>2200</v>
      </c>
      <c r="D372" s="28">
        <v>517</v>
      </c>
    </row>
    <row r="373" spans="1:4">
      <c r="A373" s="1" t="str">
        <f t="shared" si="13"/>
        <v>FRK 0110 0200 2300</v>
      </c>
      <c r="B373" s="13" t="str">
        <f t="shared" si="14"/>
        <v>0110 0200</v>
      </c>
      <c r="C373" s="16">
        <v>2300</v>
      </c>
      <c r="D373" s="28">
        <v>544</v>
      </c>
    </row>
    <row r="374" spans="1:4">
      <c r="A374" s="1" t="str">
        <f t="shared" si="13"/>
        <v>FRK 0110 0200 2400</v>
      </c>
      <c r="B374" s="13" t="str">
        <f t="shared" si="14"/>
        <v>0110 0200</v>
      </c>
      <c r="C374" s="16">
        <v>2400</v>
      </c>
      <c r="D374" s="28">
        <v>571</v>
      </c>
    </row>
    <row r="375" spans="1:4">
      <c r="A375" s="1" t="str">
        <f t="shared" si="13"/>
        <v>FRK 0110 0200 2500</v>
      </c>
      <c r="B375" s="13" t="str">
        <f t="shared" si="14"/>
        <v>0110 0200</v>
      </c>
      <c r="C375" s="16">
        <v>2500</v>
      </c>
      <c r="D375" s="28">
        <v>598</v>
      </c>
    </row>
    <row r="376" spans="1:4">
      <c r="A376" s="1" t="str">
        <f t="shared" si="13"/>
        <v>FRK 0110 0200 2600</v>
      </c>
      <c r="B376" s="13" t="str">
        <f t="shared" si="14"/>
        <v>0110 0200</v>
      </c>
      <c r="C376" s="16">
        <v>2600</v>
      </c>
      <c r="D376" s="28">
        <v>625</v>
      </c>
    </row>
    <row r="377" spans="1:4">
      <c r="A377" s="1" t="str">
        <f t="shared" si="13"/>
        <v>FRK 0110 0200 2700</v>
      </c>
      <c r="B377" s="13" t="str">
        <f t="shared" si="14"/>
        <v>0110 0200</v>
      </c>
      <c r="C377" s="16">
        <v>2700</v>
      </c>
      <c r="D377" s="28">
        <v>653</v>
      </c>
    </row>
    <row r="378" spans="1:4">
      <c r="A378" s="1" t="str">
        <f t="shared" si="13"/>
        <v>FRK 0110 0200 2800</v>
      </c>
      <c r="B378" s="13" t="str">
        <f t="shared" si="14"/>
        <v>0110 0200</v>
      </c>
      <c r="C378" s="16">
        <v>2800</v>
      </c>
      <c r="D378" s="28">
        <v>680</v>
      </c>
    </row>
    <row r="379" spans="1:4">
      <c r="A379" s="1" t="str">
        <f t="shared" si="13"/>
        <v>FRK 0110 0200 2900</v>
      </c>
      <c r="B379" s="13" t="str">
        <f t="shared" si="14"/>
        <v>0110 0200</v>
      </c>
      <c r="C379" s="16">
        <v>2900</v>
      </c>
      <c r="D379" s="28">
        <v>707</v>
      </c>
    </row>
    <row r="380" spans="1:4">
      <c r="A380" s="1" t="str">
        <f t="shared" si="13"/>
        <v>FRK 0110 0200 3000</v>
      </c>
      <c r="B380" s="13" t="str">
        <f t="shared" si="14"/>
        <v>0110 0200</v>
      </c>
      <c r="C380" s="16">
        <v>3000</v>
      </c>
      <c r="D380" s="28">
        <v>734</v>
      </c>
    </row>
    <row r="381" spans="1:4">
      <c r="A381" s="1" t="str">
        <f t="shared" si="13"/>
        <v>FRK 0110 0200 3100</v>
      </c>
      <c r="B381" s="13" t="str">
        <f t="shared" si="14"/>
        <v>0110 0200</v>
      </c>
      <c r="C381" s="16">
        <v>3100</v>
      </c>
      <c r="D381" s="28">
        <v>761</v>
      </c>
    </row>
    <row r="382" spans="1:4">
      <c r="A382" s="1" t="str">
        <f t="shared" si="13"/>
        <v>FRK 0110 0200 3200</v>
      </c>
      <c r="B382" s="13" t="str">
        <f t="shared" si="14"/>
        <v>0110 0200</v>
      </c>
      <c r="C382" s="16">
        <v>3200</v>
      </c>
      <c r="D382" s="28">
        <v>788</v>
      </c>
    </row>
    <row r="383" spans="1:4">
      <c r="A383" s="1" t="str">
        <f t="shared" si="13"/>
        <v>FRK 0110 0200 3300</v>
      </c>
      <c r="B383" s="13" t="str">
        <f t="shared" si="14"/>
        <v>0110 0200</v>
      </c>
      <c r="C383" s="16">
        <v>3300</v>
      </c>
      <c r="D383" s="28">
        <v>815</v>
      </c>
    </row>
    <row r="384" spans="1:4">
      <c r="A384" s="1" t="str">
        <f t="shared" si="13"/>
        <v>FRK 0110 0200 3400</v>
      </c>
      <c r="B384" s="13" t="str">
        <f t="shared" si="14"/>
        <v>0110 0200</v>
      </c>
      <c r="C384" s="16">
        <v>3400</v>
      </c>
      <c r="D384" s="28">
        <v>842</v>
      </c>
    </row>
    <row r="385" spans="1:4">
      <c r="A385" s="1" t="str">
        <f t="shared" si="13"/>
        <v>FRK 0110 0200 3500</v>
      </c>
      <c r="B385" s="13" t="str">
        <f t="shared" si="14"/>
        <v>0110 0200</v>
      </c>
      <c r="C385" s="16">
        <v>3500</v>
      </c>
      <c r="D385" s="28">
        <v>870</v>
      </c>
    </row>
    <row r="386" spans="1:4">
      <c r="A386" s="1" t="str">
        <f t="shared" si="13"/>
        <v>FRK 0110 0200 3600</v>
      </c>
      <c r="B386" s="13" t="str">
        <f t="shared" si="14"/>
        <v>0110 0200</v>
      </c>
      <c r="C386" s="16">
        <v>3600</v>
      </c>
      <c r="D386" s="28">
        <v>897</v>
      </c>
    </row>
    <row r="387" spans="1:4">
      <c r="A387" s="1" t="str">
        <f t="shared" si="13"/>
        <v>FRK 0110 0200 3700</v>
      </c>
      <c r="B387" s="13" t="str">
        <f t="shared" si="14"/>
        <v>0110 0200</v>
      </c>
      <c r="C387" s="16">
        <v>3700</v>
      </c>
      <c r="D387" s="28">
        <v>924</v>
      </c>
    </row>
    <row r="388" spans="1:4">
      <c r="A388" s="1" t="str">
        <f t="shared" si="13"/>
        <v>FRK 0110 0200 3800</v>
      </c>
      <c r="B388" s="13" t="str">
        <f t="shared" si="14"/>
        <v>0110 0200</v>
      </c>
      <c r="C388" s="16">
        <v>3800</v>
      </c>
      <c r="D388" s="28">
        <v>951</v>
      </c>
    </row>
    <row r="389" spans="1:4">
      <c r="A389" s="1" t="str">
        <f t="shared" si="13"/>
        <v>FRK 0110 0200 3900</v>
      </c>
      <c r="B389" s="13" t="str">
        <f t="shared" si="14"/>
        <v>0110 0200</v>
      </c>
      <c r="C389" s="16">
        <v>3900</v>
      </c>
      <c r="D389" s="28">
        <v>978</v>
      </c>
    </row>
    <row r="390" spans="1:4">
      <c r="A390" s="1" t="str">
        <f t="shared" ref="A390:A453" si="15">"FRK "&amp;B390&amp;" "&amp;C390</f>
        <v>FRK 0110 0200 4000</v>
      </c>
      <c r="B390" s="13" t="str">
        <f t="shared" si="14"/>
        <v>0110 0200</v>
      </c>
      <c r="C390" s="16">
        <v>4000</v>
      </c>
      <c r="D390" s="28">
        <v>1005</v>
      </c>
    </row>
    <row r="391" spans="1:4">
      <c r="A391" s="1" t="str">
        <f t="shared" si="15"/>
        <v>FRK 0110 0200 4100</v>
      </c>
      <c r="B391" s="13" t="str">
        <f t="shared" si="14"/>
        <v>0110 0200</v>
      </c>
      <c r="C391" s="16">
        <v>4100</v>
      </c>
      <c r="D391" s="28">
        <v>1032</v>
      </c>
    </row>
    <row r="392" spans="1:4">
      <c r="A392" s="1" t="str">
        <f t="shared" si="15"/>
        <v>FRK 0110 0200 4200</v>
      </c>
      <c r="B392" s="13" t="str">
        <f t="shared" si="14"/>
        <v>0110 0200</v>
      </c>
      <c r="C392" s="16">
        <v>4200</v>
      </c>
      <c r="D392" s="28">
        <v>1060</v>
      </c>
    </row>
    <row r="393" spans="1:4">
      <c r="A393" s="1" t="str">
        <f t="shared" si="15"/>
        <v>FRK 0110 0200 4300</v>
      </c>
      <c r="B393" s="13" t="str">
        <f t="shared" si="14"/>
        <v>0110 0200</v>
      </c>
      <c r="C393" s="16">
        <v>4300</v>
      </c>
      <c r="D393" s="28">
        <v>1087</v>
      </c>
    </row>
    <row r="394" spans="1:4">
      <c r="A394" s="1" t="str">
        <f t="shared" si="15"/>
        <v>FRK 0110 0200 4400</v>
      </c>
      <c r="B394" s="13" t="str">
        <f t="shared" si="14"/>
        <v>0110 0200</v>
      </c>
      <c r="C394" s="16">
        <v>4400</v>
      </c>
      <c r="D394" s="28">
        <v>1114</v>
      </c>
    </row>
    <row r="395" spans="1:4">
      <c r="A395" s="1" t="str">
        <f t="shared" si="15"/>
        <v>FRK 0110 0200 4500</v>
      </c>
      <c r="B395" s="13" t="str">
        <f t="shared" si="14"/>
        <v>0110 0200</v>
      </c>
      <c r="C395" s="16">
        <v>4500</v>
      </c>
      <c r="D395" s="28">
        <v>1141</v>
      </c>
    </row>
    <row r="396" spans="1:4">
      <c r="A396" s="1" t="str">
        <f t="shared" si="15"/>
        <v>FRK 0110 0200 4600</v>
      </c>
      <c r="B396" s="13" t="str">
        <f t="shared" si="14"/>
        <v>0110 0200</v>
      </c>
      <c r="C396" s="16">
        <v>4600</v>
      </c>
      <c r="D396" s="28">
        <v>1168</v>
      </c>
    </row>
    <row r="397" spans="1:4">
      <c r="A397" s="1" t="str">
        <f t="shared" si="15"/>
        <v>FRK 0110 0200 4700</v>
      </c>
      <c r="B397" s="13" t="str">
        <f t="shared" si="14"/>
        <v>0110 0200</v>
      </c>
      <c r="C397" s="16">
        <v>4700</v>
      </c>
      <c r="D397" s="28">
        <v>1195</v>
      </c>
    </row>
    <row r="398" spans="1:4" ht="16.5" thickBot="1">
      <c r="A398" s="1" t="str">
        <f t="shared" si="15"/>
        <v>FRK 0110 0200 4800</v>
      </c>
      <c r="B398" s="13" t="str">
        <f t="shared" si="14"/>
        <v>0110 0200</v>
      </c>
      <c r="C398" s="18">
        <v>4800</v>
      </c>
      <c r="D398" s="29">
        <v>1222</v>
      </c>
    </row>
    <row r="399" spans="1:4" ht="16.5" thickBot="1">
      <c r="A399" s="1" t="str">
        <f t="shared" si="15"/>
        <v>FRK  V x Š [mm]</v>
      </c>
      <c r="C399" s="6" t="s">
        <v>0</v>
      </c>
      <c r="D399" s="25" t="s">
        <v>10</v>
      </c>
    </row>
    <row r="400" spans="1:4" ht="16.5" thickBot="1">
      <c r="A400" s="1" t="str">
        <f t="shared" si="15"/>
        <v>FRK  L [mm]</v>
      </c>
      <c r="C400" s="10" t="s">
        <v>27</v>
      </c>
      <c r="D400" s="33" t="s">
        <v>30</v>
      </c>
    </row>
    <row r="401" spans="1:4">
      <c r="A401" s="1" t="str">
        <f t="shared" si="15"/>
        <v>FRK 0110 0250 700</v>
      </c>
      <c r="B401" s="13" t="str">
        <f>$D$399</f>
        <v>0110 0250</v>
      </c>
      <c r="C401" s="14">
        <v>700</v>
      </c>
      <c r="D401" s="34">
        <v>166</v>
      </c>
    </row>
    <row r="402" spans="1:4">
      <c r="A402" s="1" t="str">
        <f t="shared" si="15"/>
        <v>FRK 0110 0250 800</v>
      </c>
      <c r="B402" s="13" t="str">
        <f t="shared" ref="B402:B442" si="16">$D$399</f>
        <v>0110 0250</v>
      </c>
      <c r="C402" s="16">
        <v>800</v>
      </c>
      <c r="D402" s="28">
        <v>207</v>
      </c>
    </row>
    <row r="403" spans="1:4">
      <c r="A403" s="1" t="str">
        <f t="shared" si="15"/>
        <v>FRK 0110 0250 900</v>
      </c>
      <c r="B403" s="13" t="str">
        <f t="shared" si="16"/>
        <v>0110 0250</v>
      </c>
      <c r="C403" s="16">
        <v>900</v>
      </c>
      <c r="D403" s="28">
        <v>248</v>
      </c>
    </row>
    <row r="404" spans="1:4">
      <c r="A404" s="1" t="str">
        <f t="shared" si="15"/>
        <v>FRK 0110 0250 1000</v>
      </c>
      <c r="B404" s="13" t="str">
        <f t="shared" si="16"/>
        <v>0110 0250</v>
      </c>
      <c r="C404" s="16">
        <v>1000</v>
      </c>
      <c r="D404" s="28">
        <v>289</v>
      </c>
    </row>
    <row r="405" spans="1:4">
      <c r="A405" s="1" t="str">
        <f t="shared" si="15"/>
        <v>FRK 0110 0250 1100</v>
      </c>
      <c r="B405" s="13" t="str">
        <f t="shared" si="16"/>
        <v>0110 0250</v>
      </c>
      <c r="C405" s="16">
        <v>1100</v>
      </c>
      <c r="D405" s="28">
        <v>330</v>
      </c>
    </row>
    <row r="406" spans="1:4">
      <c r="A406" s="1" t="str">
        <f t="shared" si="15"/>
        <v>FRK 0110 0250 1200</v>
      </c>
      <c r="B406" s="13" t="str">
        <f t="shared" si="16"/>
        <v>0110 0250</v>
      </c>
      <c r="C406" s="16">
        <v>1200</v>
      </c>
      <c r="D406" s="28">
        <v>371</v>
      </c>
    </row>
    <row r="407" spans="1:4">
      <c r="A407" s="1" t="str">
        <f t="shared" si="15"/>
        <v>FRK 0110 0250 1300</v>
      </c>
      <c r="B407" s="13" t="str">
        <f t="shared" si="16"/>
        <v>0110 0250</v>
      </c>
      <c r="C407" s="16">
        <v>1300</v>
      </c>
      <c r="D407" s="28">
        <v>413</v>
      </c>
    </row>
    <row r="408" spans="1:4">
      <c r="A408" s="1" t="str">
        <f t="shared" si="15"/>
        <v>FRK 0110 0250 1400</v>
      </c>
      <c r="B408" s="13" t="str">
        <f t="shared" si="16"/>
        <v>0110 0250</v>
      </c>
      <c r="C408" s="16">
        <v>1400</v>
      </c>
      <c r="D408" s="28">
        <v>454</v>
      </c>
    </row>
    <row r="409" spans="1:4">
      <c r="A409" s="1" t="str">
        <f t="shared" si="15"/>
        <v>FRK 0110 0250 1500</v>
      </c>
      <c r="B409" s="13" t="str">
        <f t="shared" si="16"/>
        <v>0110 0250</v>
      </c>
      <c r="C409" s="16">
        <v>1500</v>
      </c>
      <c r="D409" s="28">
        <v>495</v>
      </c>
    </row>
    <row r="410" spans="1:4">
      <c r="A410" s="1" t="str">
        <f t="shared" si="15"/>
        <v>FRK 0110 0250 1600</v>
      </c>
      <c r="B410" s="13" t="str">
        <f t="shared" si="16"/>
        <v>0110 0250</v>
      </c>
      <c r="C410" s="16">
        <v>1600</v>
      </c>
      <c r="D410" s="28">
        <v>536</v>
      </c>
    </row>
    <row r="411" spans="1:4">
      <c r="A411" s="1" t="str">
        <f t="shared" si="15"/>
        <v>FRK 0110 0250 1700</v>
      </c>
      <c r="B411" s="13" t="str">
        <f t="shared" si="16"/>
        <v>0110 0250</v>
      </c>
      <c r="C411" s="16">
        <v>1700</v>
      </c>
      <c r="D411" s="28">
        <v>577</v>
      </c>
    </row>
    <row r="412" spans="1:4">
      <c r="A412" s="1" t="str">
        <f t="shared" si="15"/>
        <v>FRK 0110 0250 1800</v>
      </c>
      <c r="B412" s="13" t="str">
        <f t="shared" si="16"/>
        <v>0110 0250</v>
      </c>
      <c r="C412" s="16">
        <v>1800</v>
      </c>
      <c r="D412" s="28">
        <v>618</v>
      </c>
    </row>
    <row r="413" spans="1:4">
      <c r="A413" s="1" t="str">
        <f t="shared" si="15"/>
        <v>FRK 0110 0250 1900</v>
      </c>
      <c r="B413" s="13" t="str">
        <f t="shared" si="16"/>
        <v>0110 0250</v>
      </c>
      <c r="C413" s="16">
        <v>1900</v>
      </c>
      <c r="D413" s="28">
        <v>659</v>
      </c>
    </row>
    <row r="414" spans="1:4">
      <c r="A414" s="1" t="str">
        <f t="shared" si="15"/>
        <v>FRK 0110 0250 2000</v>
      </c>
      <c r="B414" s="13" t="str">
        <f t="shared" si="16"/>
        <v>0110 0250</v>
      </c>
      <c r="C414" s="16">
        <v>2000</v>
      </c>
      <c r="D414" s="28">
        <v>700</v>
      </c>
    </row>
    <row r="415" spans="1:4">
      <c r="A415" s="1" t="str">
        <f t="shared" si="15"/>
        <v>FRK 0110 0250 2100</v>
      </c>
      <c r="B415" s="13" t="str">
        <f t="shared" si="16"/>
        <v>0110 0250</v>
      </c>
      <c r="C415" s="16">
        <v>2100</v>
      </c>
      <c r="D415" s="28">
        <v>741</v>
      </c>
    </row>
    <row r="416" spans="1:4">
      <c r="A416" s="1" t="str">
        <f t="shared" si="15"/>
        <v>FRK 0110 0250 2200</v>
      </c>
      <c r="B416" s="13" t="str">
        <f t="shared" si="16"/>
        <v>0110 0250</v>
      </c>
      <c r="C416" s="16">
        <v>2200</v>
      </c>
      <c r="D416" s="28">
        <v>782</v>
      </c>
    </row>
    <row r="417" spans="1:4">
      <c r="A417" s="1" t="str">
        <f t="shared" si="15"/>
        <v>FRK 0110 0250 2300</v>
      </c>
      <c r="B417" s="13" t="str">
        <f t="shared" si="16"/>
        <v>0110 0250</v>
      </c>
      <c r="C417" s="16">
        <v>2300</v>
      </c>
      <c r="D417" s="28">
        <v>823</v>
      </c>
    </row>
    <row r="418" spans="1:4">
      <c r="A418" s="1" t="str">
        <f t="shared" si="15"/>
        <v>FRK 0110 0250 2400</v>
      </c>
      <c r="B418" s="13" t="str">
        <f t="shared" si="16"/>
        <v>0110 0250</v>
      </c>
      <c r="C418" s="16">
        <v>2400</v>
      </c>
      <c r="D418" s="28">
        <v>864</v>
      </c>
    </row>
    <row r="419" spans="1:4">
      <c r="A419" s="1" t="str">
        <f t="shared" si="15"/>
        <v>FRK 0110 0250 2500</v>
      </c>
      <c r="B419" s="13" t="str">
        <f t="shared" si="16"/>
        <v>0110 0250</v>
      </c>
      <c r="C419" s="16">
        <v>2500</v>
      </c>
      <c r="D419" s="28">
        <v>905</v>
      </c>
    </row>
    <row r="420" spans="1:4">
      <c r="A420" s="1" t="str">
        <f t="shared" si="15"/>
        <v>FRK 0110 0250 2600</v>
      </c>
      <c r="B420" s="13" t="str">
        <f t="shared" si="16"/>
        <v>0110 0250</v>
      </c>
      <c r="C420" s="16">
        <v>2600</v>
      </c>
      <c r="D420" s="28">
        <v>946</v>
      </c>
    </row>
    <row r="421" spans="1:4">
      <c r="A421" s="1" t="str">
        <f t="shared" si="15"/>
        <v>FRK 0110 0250 2700</v>
      </c>
      <c r="B421" s="13" t="str">
        <f t="shared" si="16"/>
        <v>0110 0250</v>
      </c>
      <c r="C421" s="16">
        <v>2700</v>
      </c>
      <c r="D421" s="28">
        <v>987</v>
      </c>
    </row>
    <row r="422" spans="1:4">
      <c r="A422" s="1" t="str">
        <f t="shared" si="15"/>
        <v>FRK 0110 0250 2800</v>
      </c>
      <c r="B422" s="13" t="str">
        <f t="shared" si="16"/>
        <v>0110 0250</v>
      </c>
      <c r="C422" s="16">
        <v>2800</v>
      </c>
      <c r="D422" s="28">
        <v>1028</v>
      </c>
    </row>
    <row r="423" spans="1:4">
      <c r="A423" s="1" t="str">
        <f t="shared" si="15"/>
        <v>FRK 0110 0250 2900</v>
      </c>
      <c r="B423" s="13" t="str">
        <f t="shared" si="16"/>
        <v>0110 0250</v>
      </c>
      <c r="C423" s="16">
        <v>2900</v>
      </c>
      <c r="D423" s="28">
        <v>1069</v>
      </c>
    </row>
    <row r="424" spans="1:4">
      <c r="A424" s="1" t="str">
        <f t="shared" si="15"/>
        <v>FRK 0110 0250 3000</v>
      </c>
      <c r="B424" s="13" t="str">
        <f t="shared" si="16"/>
        <v>0110 0250</v>
      </c>
      <c r="C424" s="16">
        <v>3000</v>
      </c>
      <c r="D424" s="28">
        <v>1110</v>
      </c>
    </row>
    <row r="425" spans="1:4">
      <c r="A425" s="1" t="str">
        <f t="shared" si="15"/>
        <v>FRK 0110 0250 3100</v>
      </c>
      <c r="B425" s="13" t="str">
        <f t="shared" si="16"/>
        <v>0110 0250</v>
      </c>
      <c r="C425" s="16">
        <v>3100</v>
      </c>
      <c r="D425" s="28">
        <v>1151</v>
      </c>
    </row>
    <row r="426" spans="1:4">
      <c r="A426" s="1" t="str">
        <f t="shared" si="15"/>
        <v>FRK 0110 0250 3200</v>
      </c>
      <c r="B426" s="13" t="str">
        <f t="shared" si="16"/>
        <v>0110 0250</v>
      </c>
      <c r="C426" s="16">
        <v>3200</v>
      </c>
      <c r="D426" s="28">
        <v>1192</v>
      </c>
    </row>
    <row r="427" spans="1:4">
      <c r="A427" s="1" t="str">
        <f t="shared" si="15"/>
        <v>FRK 0110 0250 3300</v>
      </c>
      <c r="B427" s="13" t="str">
        <f t="shared" si="16"/>
        <v>0110 0250</v>
      </c>
      <c r="C427" s="16">
        <v>3300</v>
      </c>
      <c r="D427" s="28">
        <v>1233</v>
      </c>
    </row>
    <row r="428" spans="1:4">
      <c r="A428" s="1" t="str">
        <f t="shared" si="15"/>
        <v>FRK 0110 0250 3400</v>
      </c>
      <c r="B428" s="13" t="str">
        <f t="shared" si="16"/>
        <v>0110 0250</v>
      </c>
      <c r="C428" s="16">
        <v>3400</v>
      </c>
      <c r="D428" s="28">
        <v>1275</v>
      </c>
    </row>
    <row r="429" spans="1:4">
      <c r="A429" s="1" t="str">
        <f t="shared" si="15"/>
        <v>FRK 0110 0250 3500</v>
      </c>
      <c r="B429" s="13" t="str">
        <f t="shared" si="16"/>
        <v>0110 0250</v>
      </c>
      <c r="C429" s="16">
        <v>3500</v>
      </c>
      <c r="D429" s="28">
        <v>1316</v>
      </c>
    </row>
    <row r="430" spans="1:4">
      <c r="A430" s="1" t="str">
        <f t="shared" si="15"/>
        <v>FRK 0110 0250 3600</v>
      </c>
      <c r="B430" s="13" t="str">
        <f t="shared" si="16"/>
        <v>0110 0250</v>
      </c>
      <c r="C430" s="16">
        <v>3600</v>
      </c>
      <c r="D430" s="28">
        <v>1357</v>
      </c>
    </row>
    <row r="431" spans="1:4">
      <c r="A431" s="1" t="str">
        <f t="shared" si="15"/>
        <v>FRK 0110 0250 3700</v>
      </c>
      <c r="B431" s="13" t="str">
        <f t="shared" si="16"/>
        <v>0110 0250</v>
      </c>
      <c r="C431" s="16">
        <v>3700</v>
      </c>
      <c r="D431" s="28">
        <v>1398</v>
      </c>
    </row>
    <row r="432" spans="1:4">
      <c r="A432" s="1" t="str">
        <f t="shared" si="15"/>
        <v>FRK 0110 0250 3800</v>
      </c>
      <c r="B432" s="13" t="str">
        <f t="shared" si="16"/>
        <v>0110 0250</v>
      </c>
      <c r="C432" s="16">
        <v>3800</v>
      </c>
      <c r="D432" s="28">
        <v>1439</v>
      </c>
    </row>
    <row r="433" spans="1:4">
      <c r="A433" s="1" t="str">
        <f t="shared" si="15"/>
        <v>FRK 0110 0250 3900</v>
      </c>
      <c r="B433" s="13" t="str">
        <f t="shared" si="16"/>
        <v>0110 0250</v>
      </c>
      <c r="C433" s="16">
        <v>3900</v>
      </c>
      <c r="D433" s="28">
        <v>1480</v>
      </c>
    </row>
    <row r="434" spans="1:4">
      <c r="A434" s="1" t="str">
        <f t="shared" si="15"/>
        <v>FRK 0110 0250 4000</v>
      </c>
      <c r="B434" s="13" t="str">
        <f t="shared" si="16"/>
        <v>0110 0250</v>
      </c>
      <c r="C434" s="16">
        <v>4000</v>
      </c>
      <c r="D434" s="28">
        <v>1521</v>
      </c>
    </row>
    <row r="435" spans="1:4">
      <c r="A435" s="1" t="str">
        <f t="shared" si="15"/>
        <v>FRK 0110 0250 4100</v>
      </c>
      <c r="B435" s="13" t="str">
        <f t="shared" si="16"/>
        <v>0110 0250</v>
      </c>
      <c r="C435" s="16">
        <v>4100</v>
      </c>
      <c r="D435" s="28">
        <v>1562</v>
      </c>
    </row>
    <row r="436" spans="1:4">
      <c r="A436" s="1" t="str">
        <f t="shared" si="15"/>
        <v>FRK 0110 0250 4200</v>
      </c>
      <c r="B436" s="13" t="str">
        <f t="shared" si="16"/>
        <v>0110 0250</v>
      </c>
      <c r="C436" s="16">
        <v>4200</v>
      </c>
      <c r="D436" s="28">
        <v>1603</v>
      </c>
    </row>
    <row r="437" spans="1:4">
      <c r="A437" s="1" t="str">
        <f t="shared" si="15"/>
        <v>FRK 0110 0250 4300</v>
      </c>
      <c r="B437" s="13" t="str">
        <f t="shared" si="16"/>
        <v>0110 0250</v>
      </c>
      <c r="C437" s="16">
        <v>4300</v>
      </c>
      <c r="D437" s="28">
        <v>1644</v>
      </c>
    </row>
    <row r="438" spans="1:4">
      <c r="A438" s="1" t="str">
        <f t="shared" si="15"/>
        <v>FRK 0110 0250 4400</v>
      </c>
      <c r="B438" s="13" t="str">
        <f t="shared" si="16"/>
        <v>0110 0250</v>
      </c>
      <c r="C438" s="16">
        <v>4400</v>
      </c>
      <c r="D438" s="28">
        <v>1685</v>
      </c>
    </row>
    <row r="439" spans="1:4">
      <c r="A439" s="1" t="str">
        <f t="shared" si="15"/>
        <v>FRK 0110 0250 4500</v>
      </c>
      <c r="B439" s="13" t="str">
        <f t="shared" si="16"/>
        <v>0110 0250</v>
      </c>
      <c r="C439" s="16">
        <v>4500</v>
      </c>
      <c r="D439" s="28">
        <v>1726</v>
      </c>
    </row>
    <row r="440" spans="1:4">
      <c r="A440" s="1" t="str">
        <f t="shared" si="15"/>
        <v>FRK 0110 0250 4600</v>
      </c>
      <c r="B440" s="13" t="str">
        <f t="shared" si="16"/>
        <v>0110 0250</v>
      </c>
      <c r="C440" s="16">
        <v>4600</v>
      </c>
      <c r="D440" s="28">
        <v>1767</v>
      </c>
    </row>
    <row r="441" spans="1:4">
      <c r="A441" s="1" t="str">
        <f t="shared" si="15"/>
        <v>FRK 0110 0250 4700</v>
      </c>
      <c r="B441" s="13" t="str">
        <f t="shared" si="16"/>
        <v>0110 0250</v>
      </c>
      <c r="C441" s="16">
        <v>4700</v>
      </c>
      <c r="D441" s="28">
        <v>1808</v>
      </c>
    </row>
    <row r="442" spans="1:4" ht="16.5" thickBot="1">
      <c r="A442" s="1" t="str">
        <f t="shared" si="15"/>
        <v>FRK 0110 0250 4800</v>
      </c>
      <c r="B442" s="13" t="str">
        <f t="shared" si="16"/>
        <v>0110 0250</v>
      </c>
      <c r="C442" s="18">
        <v>4800</v>
      </c>
      <c r="D442" s="29">
        <v>1849</v>
      </c>
    </row>
    <row r="443" spans="1:4" ht="16.5" thickBot="1">
      <c r="A443" s="1" t="str">
        <f t="shared" si="15"/>
        <v>FRK  V x Š [mm]</v>
      </c>
      <c r="C443" s="6" t="s">
        <v>0</v>
      </c>
      <c r="D443" s="25" t="s">
        <v>11</v>
      </c>
    </row>
    <row r="444" spans="1:4" ht="16.5" thickBot="1">
      <c r="A444" s="1" t="str">
        <f t="shared" si="15"/>
        <v>FRK  L [mm]</v>
      </c>
      <c r="C444" s="10" t="s">
        <v>27</v>
      </c>
      <c r="D444" s="33" t="s">
        <v>35</v>
      </c>
    </row>
    <row r="445" spans="1:4">
      <c r="A445" s="1" t="str">
        <f t="shared" si="15"/>
        <v>FRK 0110 0300 700</v>
      </c>
      <c r="B445" s="13" t="str">
        <f>$D$443</f>
        <v>0110 0300</v>
      </c>
      <c r="C445" s="14">
        <v>700</v>
      </c>
      <c r="D445" s="34">
        <v>182</v>
      </c>
    </row>
    <row r="446" spans="1:4">
      <c r="A446" s="1" t="str">
        <f t="shared" si="15"/>
        <v>FRK 0110 0300 800</v>
      </c>
      <c r="B446" s="13" t="str">
        <f t="shared" ref="B446:B486" si="17">$D$443</f>
        <v>0110 0300</v>
      </c>
      <c r="C446" s="16">
        <v>800</v>
      </c>
      <c r="D446" s="28">
        <v>227</v>
      </c>
    </row>
    <row r="447" spans="1:4">
      <c r="A447" s="1" t="str">
        <f t="shared" si="15"/>
        <v>FRK 0110 0300 900</v>
      </c>
      <c r="B447" s="13" t="str">
        <f t="shared" si="17"/>
        <v>0110 0300</v>
      </c>
      <c r="C447" s="16">
        <v>900</v>
      </c>
      <c r="D447" s="28">
        <v>272</v>
      </c>
    </row>
    <row r="448" spans="1:4">
      <c r="A448" s="1" t="str">
        <f t="shared" si="15"/>
        <v>FRK 0110 0300 1000</v>
      </c>
      <c r="B448" s="13" t="str">
        <f t="shared" si="17"/>
        <v>0110 0300</v>
      </c>
      <c r="C448" s="16">
        <v>1000</v>
      </c>
      <c r="D448" s="28">
        <v>316</v>
      </c>
    </row>
    <row r="449" spans="1:4">
      <c r="A449" s="1" t="str">
        <f t="shared" si="15"/>
        <v>FRK 0110 0300 1100</v>
      </c>
      <c r="B449" s="13" t="str">
        <f t="shared" si="17"/>
        <v>0110 0300</v>
      </c>
      <c r="C449" s="16">
        <v>1100</v>
      </c>
      <c r="D449" s="28">
        <v>361</v>
      </c>
    </row>
    <row r="450" spans="1:4">
      <c r="A450" s="1" t="str">
        <f t="shared" si="15"/>
        <v>FRK 0110 0300 1200</v>
      </c>
      <c r="B450" s="13" t="str">
        <f t="shared" si="17"/>
        <v>0110 0300</v>
      </c>
      <c r="C450" s="16">
        <v>1200</v>
      </c>
      <c r="D450" s="28">
        <v>406</v>
      </c>
    </row>
    <row r="451" spans="1:4">
      <c r="A451" s="1" t="str">
        <f t="shared" si="15"/>
        <v>FRK 0110 0300 1300</v>
      </c>
      <c r="B451" s="13" t="str">
        <f t="shared" si="17"/>
        <v>0110 0300</v>
      </c>
      <c r="C451" s="16">
        <v>1300</v>
      </c>
      <c r="D451" s="28">
        <v>451</v>
      </c>
    </row>
    <row r="452" spans="1:4">
      <c r="A452" s="1" t="str">
        <f t="shared" si="15"/>
        <v>FRK 0110 0300 1400</v>
      </c>
      <c r="B452" s="13" t="str">
        <f t="shared" si="17"/>
        <v>0110 0300</v>
      </c>
      <c r="C452" s="16">
        <v>1400</v>
      </c>
      <c r="D452" s="28">
        <v>496</v>
      </c>
    </row>
    <row r="453" spans="1:4">
      <c r="A453" s="1" t="str">
        <f t="shared" si="15"/>
        <v>FRK 0110 0300 1500</v>
      </c>
      <c r="B453" s="13" t="str">
        <f t="shared" si="17"/>
        <v>0110 0300</v>
      </c>
      <c r="C453" s="16">
        <v>1500</v>
      </c>
      <c r="D453" s="28">
        <v>541</v>
      </c>
    </row>
    <row r="454" spans="1:4">
      <c r="A454" s="1" t="str">
        <f t="shared" ref="A454:A517" si="18">"FRK "&amp;B454&amp;" "&amp;C454</f>
        <v>FRK 0110 0300 1600</v>
      </c>
      <c r="B454" s="13" t="str">
        <f t="shared" si="17"/>
        <v>0110 0300</v>
      </c>
      <c r="C454" s="16">
        <v>1600</v>
      </c>
      <c r="D454" s="28">
        <v>586</v>
      </c>
    </row>
    <row r="455" spans="1:4">
      <c r="A455" s="1" t="str">
        <f t="shared" si="18"/>
        <v>FRK 0110 0300 1700</v>
      </c>
      <c r="B455" s="13" t="str">
        <f t="shared" si="17"/>
        <v>0110 0300</v>
      </c>
      <c r="C455" s="16">
        <v>1700</v>
      </c>
      <c r="D455" s="28">
        <v>631</v>
      </c>
    </row>
    <row r="456" spans="1:4">
      <c r="A456" s="1" t="str">
        <f t="shared" si="18"/>
        <v>FRK 0110 0300 1800</v>
      </c>
      <c r="B456" s="13" t="str">
        <f t="shared" si="17"/>
        <v>0110 0300</v>
      </c>
      <c r="C456" s="16">
        <v>1800</v>
      </c>
      <c r="D456" s="28">
        <v>676</v>
      </c>
    </row>
    <row r="457" spans="1:4">
      <c r="A457" s="1" t="str">
        <f t="shared" si="18"/>
        <v>FRK 0110 0300 1900</v>
      </c>
      <c r="B457" s="13" t="str">
        <f t="shared" si="17"/>
        <v>0110 0300</v>
      </c>
      <c r="C457" s="16">
        <v>1900</v>
      </c>
      <c r="D457" s="28">
        <v>720</v>
      </c>
    </row>
    <row r="458" spans="1:4">
      <c r="A458" s="1" t="str">
        <f t="shared" si="18"/>
        <v>FRK 0110 0300 2000</v>
      </c>
      <c r="B458" s="13" t="str">
        <f t="shared" si="17"/>
        <v>0110 0300</v>
      </c>
      <c r="C458" s="16">
        <v>2000</v>
      </c>
      <c r="D458" s="28">
        <v>765</v>
      </c>
    </row>
    <row r="459" spans="1:4">
      <c r="A459" s="1" t="str">
        <f t="shared" si="18"/>
        <v>FRK 0110 0300 2100</v>
      </c>
      <c r="B459" s="13" t="str">
        <f t="shared" si="17"/>
        <v>0110 0300</v>
      </c>
      <c r="C459" s="16">
        <v>2100</v>
      </c>
      <c r="D459" s="28">
        <v>810</v>
      </c>
    </row>
    <row r="460" spans="1:4">
      <c r="A460" s="1" t="str">
        <f t="shared" si="18"/>
        <v>FRK 0110 0300 2200</v>
      </c>
      <c r="B460" s="13" t="str">
        <f t="shared" si="17"/>
        <v>0110 0300</v>
      </c>
      <c r="C460" s="16">
        <v>2200</v>
      </c>
      <c r="D460" s="28">
        <v>855</v>
      </c>
    </row>
    <row r="461" spans="1:4">
      <c r="A461" s="1" t="str">
        <f t="shared" si="18"/>
        <v>FRK 0110 0300 2300</v>
      </c>
      <c r="B461" s="13" t="str">
        <f t="shared" si="17"/>
        <v>0110 0300</v>
      </c>
      <c r="C461" s="16">
        <v>2300</v>
      </c>
      <c r="D461" s="28">
        <v>900</v>
      </c>
    </row>
    <row r="462" spans="1:4">
      <c r="A462" s="1" t="str">
        <f t="shared" si="18"/>
        <v>FRK 0110 0300 2400</v>
      </c>
      <c r="B462" s="13" t="str">
        <f t="shared" si="17"/>
        <v>0110 0300</v>
      </c>
      <c r="C462" s="16">
        <v>2400</v>
      </c>
      <c r="D462" s="28">
        <v>945</v>
      </c>
    </row>
    <row r="463" spans="1:4">
      <c r="A463" s="1" t="str">
        <f t="shared" si="18"/>
        <v>FRK 0110 0300 2500</v>
      </c>
      <c r="B463" s="13" t="str">
        <f t="shared" si="17"/>
        <v>0110 0300</v>
      </c>
      <c r="C463" s="16">
        <v>2500</v>
      </c>
      <c r="D463" s="28">
        <v>990</v>
      </c>
    </row>
    <row r="464" spans="1:4">
      <c r="A464" s="1" t="str">
        <f t="shared" si="18"/>
        <v>FRK 0110 0300 2600</v>
      </c>
      <c r="B464" s="13" t="str">
        <f t="shared" si="17"/>
        <v>0110 0300</v>
      </c>
      <c r="C464" s="16">
        <v>2600</v>
      </c>
      <c r="D464" s="28">
        <v>1035</v>
      </c>
    </row>
    <row r="465" spans="1:4">
      <c r="A465" s="1" t="str">
        <f t="shared" si="18"/>
        <v>FRK 0110 0300 2700</v>
      </c>
      <c r="B465" s="13" t="str">
        <f t="shared" si="17"/>
        <v>0110 0300</v>
      </c>
      <c r="C465" s="16">
        <v>2700</v>
      </c>
      <c r="D465" s="28">
        <v>1080</v>
      </c>
    </row>
    <row r="466" spans="1:4">
      <c r="A466" s="1" t="str">
        <f t="shared" si="18"/>
        <v>FRK 0110 0300 2800</v>
      </c>
      <c r="B466" s="13" t="str">
        <f t="shared" si="17"/>
        <v>0110 0300</v>
      </c>
      <c r="C466" s="16">
        <v>2800</v>
      </c>
      <c r="D466" s="28">
        <v>1124</v>
      </c>
    </row>
    <row r="467" spans="1:4">
      <c r="A467" s="1" t="str">
        <f t="shared" si="18"/>
        <v>FRK 0110 0300 2900</v>
      </c>
      <c r="B467" s="13" t="str">
        <f t="shared" si="17"/>
        <v>0110 0300</v>
      </c>
      <c r="C467" s="16">
        <v>2900</v>
      </c>
      <c r="D467" s="28">
        <v>1169</v>
      </c>
    </row>
    <row r="468" spans="1:4">
      <c r="A468" s="1" t="str">
        <f t="shared" si="18"/>
        <v>FRK 0110 0300 3000</v>
      </c>
      <c r="B468" s="13" t="str">
        <f t="shared" si="17"/>
        <v>0110 0300</v>
      </c>
      <c r="C468" s="16">
        <v>3000</v>
      </c>
      <c r="D468" s="28">
        <v>1214</v>
      </c>
    </row>
    <row r="469" spans="1:4">
      <c r="A469" s="1" t="str">
        <f t="shared" si="18"/>
        <v>FRK 0110 0300 3100</v>
      </c>
      <c r="B469" s="13" t="str">
        <f t="shared" si="17"/>
        <v>0110 0300</v>
      </c>
      <c r="C469" s="16">
        <v>3100</v>
      </c>
      <c r="D469" s="28">
        <v>1259</v>
      </c>
    </row>
    <row r="470" spans="1:4">
      <c r="A470" s="1" t="str">
        <f t="shared" si="18"/>
        <v>FRK 0110 0300 3200</v>
      </c>
      <c r="B470" s="13" t="str">
        <f t="shared" si="17"/>
        <v>0110 0300</v>
      </c>
      <c r="C470" s="16">
        <v>3200</v>
      </c>
      <c r="D470" s="28">
        <v>1304</v>
      </c>
    </row>
    <row r="471" spans="1:4">
      <c r="A471" s="1" t="str">
        <f t="shared" si="18"/>
        <v>FRK 0110 0300 3300</v>
      </c>
      <c r="B471" s="13" t="str">
        <f t="shared" si="17"/>
        <v>0110 0300</v>
      </c>
      <c r="C471" s="16">
        <v>3300</v>
      </c>
      <c r="D471" s="28">
        <v>1349</v>
      </c>
    </row>
    <row r="472" spans="1:4">
      <c r="A472" s="1" t="str">
        <f t="shared" si="18"/>
        <v>FRK 0110 0300 3400</v>
      </c>
      <c r="B472" s="13" t="str">
        <f t="shared" si="17"/>
        <v>0110 0300</v>
      </c>
      <c r="C472" s="16">
        <v>3400</v>
      </c>
      <c r="D472" s="28">
        <v>1394</v>
      </c>
    </row>
    <row r="473" spans="1:4">
      <c r="A473" s="1" t="str">
        <f t="shared" si="18"/>
        <v>FRK 0110 0300 3500</v>
      </c>
      <c r="B473" s="13" t="str">
        <f t="shared" si="17"/>
        <v>0110 0300</v>
      </c>
      <c r="C473" s="16">
        <v>3500</v>
      </c>
      <c r="D473" s="28">
        <v>1439</v>
      </c>
    </row>
    <row r="474" spans="1:4">
      <c r="A474" s="1" t="str">
        <f t="shared" si="18"/>
        <v>FRK 0110 0300 3600</v>
      </c>
      <c r="B474" s="13" t="str">
        <f t="shared" si="17"/>
        <v>0110 0300</v>
      </c>
      <c r="C474" s="16">
        <v>3600</v>
      </c>
      <c r="D474" s="28">
        <v>1484</v>
      </c>
    </row>
    <row r="475" spans="1:4">
      <c r="A475" s="1" t="str">
        <f t="shared" si="18"/>
        <v>FRK 0110 0300 3700</v>
      </c>
      <c r="B475" s="13" t="str">
        <f t="shared" si="17"/>
        <v>0110 0300</v>
      </c>
      <c r="C475" s="16">
        <v>3700</v>
      </c>
      <c r="D475" s="28">
        <v>1528</v>
      </c>
    </row>
    <row r="476" spans="1:4">
      <c r="A476" s="1" t="str">
        <f t="shared" si="18"/>
        <v>FRK 0110 0300 3800</v>
      </c>
      <c r="B476" s="13" t="str">
        <f t="shared" si="17"/>
        <v>0110 0300</v>
      </c>
      <c r="C476" s="16">
        <v>3800</v>
      </c>
      <c r="D476" s="28">
        <v>1573</v>
      </c>
    </row>
    <row r="477" spans="1:4">
      <c r="A477" s="1" t="str">
        <f t="shared" si="18"/>
        <v>FRK 0110 0300 3900</v>
      </c>
      <c r="B477" s="13" t="str">
        <f t="shared" si="17"/>
        <v>0110 0300</v>
      </c>
      <c r="C477" s="16">
        <v>3900</v>
      </c>
      <c r="D477" s="28">
        <v>1618</v>
      </c>
    </row>
    <row r="478" spans="1:4">
      <c r="A478" s="1" t="str">
        <f t="shared" si="18"/>
        <v>FRK 0110 0300 4000</v>
      </c>
      <c r="B478" s="13" t="str">
        <f t="shared" si="17"/>
        <v>0110 0300</v>
      </c>
      <c r="C478" s="16">
        <v>4000</v>
      </c>
      <c r="D478" s="28">
        <v>1663</v>
      </c>
    </row>
    <row r="479" spans="1:4">
      <c r="A479" s="1" t="str">
        <f t="shared" si="18"/>
        <v>FRK 0110 0300 4100</v>
      </c>
      <c r="B479" s="13" t="str">
        <f t="shared" si="17"/>
        <v>0110 0300</v>
      </c>
      <c r="C479" s="16">
        <v>4100</v>
      </c>
      <c r="D479" s="28">
        <v>1708</v>
      </c>
    </row>
    <row r="480" spans="1:4">
      <c r="A480" s="1" t="str">
        <f t="shared" si="18"/>
        <v>FRK 0110 0300 4200</v>
      </c>
      <c r="B480" s="13" t="str">
        <f t="shared" si="17"/>
        <v>0110 0300</v>
      </c>
      <c r="C480" s="16">
        <v>4200</v>
      </c>
      <c r="D480" s="28">
        <v>1753</v>
      </c>
    </row>
    <row r="481" spans="1:4">
      <c r="A481" s="1" t="str">
        <f t="shared" si="18"/>
        <v>FRK 0110 0300 4300</v>
      </c>
      <c r="B481" s="13" t="str">
        <f t="shared" si="17"/>
        <v>0110 0300</v>
      </c>
      <c r="C481" s="16">
        <v>4300</v>
      </c>
      <c r="D481" s="28">
        <v>1798</v>
      </c>
    </row>
    <row r="482" spans="1:4">
      <c r="A482" s="1" t="str">
        <f t="shared" si="18"/>
        <v>FRK 0110 0300 4400</v>
      </c>
      <c r="B482" s="13" t="str">
        <f t="shared" si="17"/>
        <v>0110 0300</v>
      </c>
      <c r="C482" s="16">
        <v>4400</v>
      </c>
      <c r="D482" s="28">
        <v>1843</v>
      </c>
    </row>
    <row r="483" spans="1:4">
      <c r="A483" s="1" t="str">
        <f t="shared" si="18"/>
        <v>FRK 0110 0300 4500</v>
      </c>
      <c r="B483" s="13" t="str">
        <f t="shared" si="17"/>
        <v>0110 0300</v>
      </c>
      <c r="C483" s="16">
        <v>4500</v>
      </c>
      <c r="D483" s="28">
        <v>1888</v>
      </c>
    </row>
    <row r="484" spans="1:4">
      <c r="A484" s="1" t="str">
        <f t="shared" si="18"/>
        <v>FRK 0110 0300 4600</v>
      </c>
      <c r="B484" s="13" t="str">
        <f t="shared" si="17"/>
        <v>0110 0300</v>
      </c>
      <c r="C484" s="16">
        <v>4600</v>
      </c>
      <c r="D484" s="28">
        <v>1932</v>
      </c>
    </row>
    <row r="485" spans="1:4">
      <c r="A485" s="1" t="str">
        <f t="shared" si="18"/>
        <v>FRK 0110 0300 4700</v>
      </c>
      <c r="B485" s="13" t="str">
        <f t="shared" si="17"/>
        <v>0110 0300</v>
      </c>
      <c r="C485" s="16">
        <v>4700</v>
      </c>
      <c r="D485" s="28">
        <v>1977</v>
      </c>
    </row>
    <row r="486" spans="1:4" ht="16.5" thickBot="1">
      <c r="A486" s="1" t="str">
        <f t="shared" si="18"/>
        <v>FRK 0110 0300 4800</v>
      </c>
      <c r="B486" s="13" t="str">
        <f t="shared" si="17"/>
        <v>0110 0300</v>
      </c>
      <c r="C486" s="18">
        <v>4800</v>
      </c>
      <c r="D486" s="29">
        <v>2022</v>
      </c>
    </row>
    <row r="487" spans="1:4" ht="16.5" thickBot="1">
      <c r="A487" s="1" t="str">
        <f t="shared" si="18"/>
        <v>FRK  V x Š [mm]</v>
      </c>
      <c r="C487" s="6" t="s">
        <v>0</v>
      </c>
      <c r="D487" s="20" t="s">
        <v>12</v>
      </c>
    </row>
    <row r="488" spans="1:4" ht="16.5" thickBot="1">
      <c r="A488" s="1" t="str">
        <f t="shared" si="18"/>
        <v>FRK  L [mm]</v>
      </c>
      <c r="C488" s="10" t="s">
        <v>27</v>
      </c>
      <c r="D488" s="35" t="s">
        <v>36</v>
      </c>
    </row>
    <row r="489" spans="1:4">
      <c r="A489" s="1" t="str">
        <f t="shared" si="18"/>
        <v>FRK 0110 0425 700</v>
      </c>
      <c r="B489" s="13" t="str">
        <f>$D$487</f>
        <v>0110 0425</v>
      </c>
      <c r="C489" s="14">
        <v>700</v>
      </c>
      <c r="D489" s="36">
        <v>245</v>
      </c>
    </row>
    <row r="490" spans="1:4">
      <c r="A490" s="1" t="str">
        <f t="shared" si="18"/>
        <v>FRK 0110 0425 800</v>
      </c>
      <c r="B490" s="13" t="str">
        <f t="shared" ref="B490:B530" si="19">$D$487</f>
        <v>0110 0425</v>
      </c>
      <c r="C490" s="16">
        <v>800</v>
      </c>
      <c r="D490" s="23">
        <v>305</v>
      </c>
    </row>
    <row r="491" spans="1:4">
      <c r="A491" s="1" t="str">
        <f t="shared" si="18"/>
        <v>FRK 0110 0425 900</v>
      </c>
      <c r="B491" s="13" t="str">
        <f t="shared" si="19"/>
        <v>0110 0425</v>
      </c>
      <c r="C491" s="16">
        <v>900</v>
      </c>
      <c r="D491" s="23">
        <v>365</v>
      </c>
    </row>
    <row r="492" spans="1:4">
      <c r="A492" s="1" t="str">
        <f t="shared" si="18"/>
        <v>FRK 0110 0425 1000</v>
      </c>
      <c r="B492" s="13" t="str">
        <f t="shared" si="19"/>
        <v>0110 0425</v>
      </c>
      <c r="C492" s="16">
        <v>1000</v>
      </c>
      <c r="D492" s="23">
        <v>425</v>
      </c>
    </row>
    <row r="493" spans="1:4">
      <c r="A493" s="1" t="str">
        <f t="shared" si="18"/>
        <v>FRK 0110 0425 1100</v>
      </c>
      <c r="B493" s="13" t="str">
        <f t="shared" si="19"/>
        <v>0110 0425</v>
      </c>
      <c r="C493" s="16">
        <v>1100</v>
      </c>
      <c r="D493" s="23">
        <v>486</v>
      </c>
    </row>
    <row r="494" spans="1:4">
      <c r="A494" s="1" t="str">
        <f t="shared" si="18"/>
        <v>FRK 0110 0425 1200</v>
      </c>
      <c r="B494" s="13" t="str">
        <f t="shared" si="19"/>
        <v>0110 0425</v>
      </c>
      <c r="C494" s="16">
        <v>1200</v>
      </c>
      <c r="D494" s="23">
        <v>546</v>
      </c>
    </row>
    <row r="495" spans="1:4">
      <c r="A495" s="1" t="str">
        <f t="shared" si="18"/>
        <v>FRK 0110 0425 1300</v>
      </c>
      <c r="B495" s="13" t="str">
        <f t="shared" si="19"/>
        <v>0110 0425</v>
      </c>
      <c r="C495" s="16">
        <v>1300</v>
      </c>
      <c r="D495" s="23">
        <v>607</v>
      </c>
    </row>
    <row r="496" spans="1:4">
      <c r="A496" s="1" t="str">
        <f t="shared" si="18"/>
        <v>FRK 0110 0425 1400</v>
      </c>
      <c r="B496" s="13" t="str">
        <f t="shared" si="19"/>
        <v>0110 0425</v>
      </c>
      <c r="C496" s="16">
        <v>1400</v>
      </c>
      <c r="D496" s="23">
        <v>667</v>
      </c>
    </row>
    <row r="497" spans="1:4">
      <c r="A497" s="1" t="str">
        <f t="shared" si="18"/>
        <v>FRK 0110 0425 1500</v>
      </c>
      <c r="B497" s="13" t="str">
        <f t="shared" si="19"/>
        <v>0110 0425</v>
      </c>
      <c r="C497" s="16">
        <v>1500</v>
      </c>
      <c r="D497" s="23">
        <v>727</v>
      </c>
    </row>
    <row r="498" spans="1:4">
      <c r="A498" s="1" t="str">
        <f t="shared" si="18"/>
        <v>FRK 0110 0425 1600</v>
      </c>
      <c r="B498" s="13" t="str">
        <f t="shared" si="19"/>
        <v>0110 0425</v>
      </c>
      <c r="C498" s="16">
        <v>1600</v>
      </c>
      <c r="D498" s="23">
        <v>788</v>
      </c>
    </row>
    <row r="499" spans="1:4">
      <c r="A499" s="1" t="str">
        <f t="shared" si="18"/>
        <v>FRK 0110 0425 1700</v>
      </c>
      <c r="B499" s="13" t="str">
        <f t="shared" si="19"/>
        <v>0110 0425</v>
      </c>
      <c r="C499" s="16">
        <v>1700</v>
      </c>
      <c r="D499" s="23">
        <v>848</v>
      </c>
    </row>
    <row r="500" spans="1:4">
      <c r="A500" s="1" t="str">
        <f t="shared" si="18"/>
        <v>FRK 0110 0425 1800</v>
      </c>
      <c r="B500" s="13" t="str">
        <f t="shared" si="19"/>
        <v>0110 0425</v>
      </c>
      <c r="C500" s="16">
        <v>1800</v>
      </c>
      <c r="D500" s="23">
        <v>908</v>
      </c>
    </row>
    <row r="501" spans="1:4">
      <c r="A501" s="1" t="str">
        <f t="shared" si="18"/>
        <v>FRK 0110 0425 1900</v>
      </c>
      <c r="B501" s="13" t="str">
        <f t="shared" si="19"/>
        <v>0110 0425</v>
      </c>
      <c r="C501" s="16">
        <v>1900</v>
      </c>
      <c r="D501" s="23">
        <v>969</v>
      </c>
    </row>
    <row r="502" spans="1:4">
      <c r="A502" s="1" t="str">
        <f t="shared" si="18"/>
        <v>FRK 0110 0425 2000</v>
      </c>
      <c r="B502" s="13" t="str">
        <f t="shared" si="19"/>
        <v>0110 0425</v>
      </c>
      <c r="C502" s="16">
        <v>2000</v>
      </c>
      <c r="D502" s="23">
        <v>1029</v>
      </c>
    </row>
    <row r="503" spans="1:4">
      <c r="A503" s="1" t="str">
        <f t="shared" si="18"/>
        <v>FRK 0110 0425 2100</v>
      </c>
      <c r="B503" s="13" t="str">
        <f t="shared" si="19"/>
        <v>0110 0425</v>
      </c>
      <c r="C503" s="16">
        <v>2100</v>
      </c>
      <c r="D503" s="23">
        <v>1089</v>
      </c>
    </row>
    <row r="504" spans="1:4">
      <c r="A504" s="1" t="str">
        <f t="shared" si="18"/>
        <v>FRK 0110 0425 2200</v>
      </c>
      <c r="B504" s="13" t="str">
        <f t="shared" si="19"/>
        <v>0110 0425</v>
      </c>
      <c r="C504" s="16">
        <v>2200</v>
      </c>
      <c r="D504" s="23">
        <v>1150</v>
      </c>
    </row>
    <row r="505" spans="1:4">
      <c r="A505" s="1" t="str">
        <f t="shared" si="18"/>
        <v>FRK 0110 0425 2300</v>
      </c>
      <c r="B505" s="13" t="str">
        <f t="shared" si="19"/>
        <v>0110 0425</v>
      </c>
      <c r="C505" s="16">
        <v>2300</v>
      </c>
      <c r="D505" s="23">
        <v>1210</v>
      </c>
    </row>
    <row r="506" spans="1:4">
      <c r="A506" s="1" t="str">
        <f t="shared" si="18"/>
        <v>FRK 0110 0425 2400</v>
      </c>
      <c r="B506" s="13" t="str">
        <f t="shared" si="19"/>
        <v>0110 0425</v>
      </c>
      <c r="C506" s="16">
        <v>2400</v>
      </c>
      <c r="D506" s="23">
        <v>1270</v>
      </c>
    </row>
    <row r="507" spans="1:4">
      <c r="A507" s="1" t="str">
        <f t="shared" si="18"/>
        <v>FRK 0110 0425 2500</v>
      </c>
      <c r="B507" s="13" t="str">
        <f t="shared" si="19"/>
        <v>0110 0425</v>
      </c>
      <c r="C507" s="16">
        <v>2500</v>
      </c>
      <c r="D507" s="23">
        <v>1331</v>
      </c>
    </row>
    <row r="508" spans="1:4">
      <c r="A508" s="1" t="str">
        <f t="shared" si="18"/>
        <v>FRK 0110 0425 2600</v>
      </c>
      <c r="B508" s="13" t="str">
        <f t="shared" si="19"/>
        <v>0110 0425</v>
      </c>
      <c r="C508" s="16">
        <v>2600</v>
      </c>
      <c r="D508" s="23">
        <v>1391</v>
      </c>
    </row>
    <row r="509" spans="1:4">
      <c r="A509" s="1" t="str">
        <f t="shared" si="18"/>
        <v>FRK 0110 0425 2700</v>
      </c>
      <c r="B509" s="13" t="str">
        <f t="shared" si="19"/>
        <v>0110 0425</v>
      </c>
      <c r="C509" s="16">
        <v>2700</v>
      </c>
      <c r="D509" s="23">
        <v>1451</v>
      </c>
    </row>
    <row r="510" spans="1:4">
      <c r="A510" s="1" t="str">
        <f t="shared" si="18"/>
        <v>FRK 0110 0425 2800</v>
      </c>
      <c r="B510" s="13" t="str">
        <f t="shared" si="19"/>
        <v>0110 0425</v>
      </c>
      <c r="C510" s="16">
        <v>2800</v>
      </c>
      <c r="D510" s="23">
        <v>1512</v>
      </c>
    </row>
    <row r="511" spans="1:4">
      <c r="A511" s="1" t="str">
        <f t="shared" si="18"/>
        <v>FRK 0110 0425 2900</v>
      </c>
      <c r="B511" s="13" t="str">
        <f t="shared" si="19"/>
        <v>0110 0425</v>
      </c>
      <c r="C511" s="16">
        <v>2900</v>
      </c>
      <c r="D511" s="23">
        <v>1572</v>
      </c>
    </row>
    <row r="512" spans="1:4">
      <c r="A512" s="1" t="str">
        <f t="shared" si="18"/>
        <v>FRK 0110 0425 3000</v>
      </c>
      <c r="B512" s="13" t="str">
        <f t="shared" si="19"/>
        <v>0110 0425</v>
      </c>
      <c r="C512" s="16">
        <v>3000</v>
      </c>
      <c r="D512" s="23">
        <v>1632</v>
      </c>
    </row>
    <row r="513" spans="1:4">
      <c r="A513" s="1" t="str">
        <f t="shared" si="18"/>
        <v>FRK 0110 0425 3100</v>
      </c>
      <c r="B513" s="13" t="str">
        <f t="shared" si="19"/>
        <v>0110 0425</v>
      </c>
      <c r="C513" s="16">
        <v>3100</v>
      </c>
      <c r="D513" s="23">
        <v>1693</v>
      </c>
    </row>
    <row r="514" spans="1:4">
      <c r="A514" s="1" t="str">
        <f t="shared" si="18"/>
        <v>FRK 0110 0425 3200</v>
      </c>
      <c r="B514" s="13" t="str">
        <f t="shared" si="19"/>
        <v>0110 0425</v>
      </c>
      <c r="C514" s="16">
        <v>3200</v>
      </c>
      <c r="D514" s="23">
        <v>1753</v>
      </c>
    </row>
    <row r="515" spans="1:4">
      <c r="A515" s="1" t="str">
        <f t="shared" si="18"/>
        <v>FRK 0110 0425 3300</v>
      </c>
      <c r="B515" s="13" t="str">
        <f t="shared" si="19"/>
        <v>0110 0425</v>
      </c>
      <c r="C515" s="16">
        <v>3300</v>
      </c>
      <c r="D515" s="23">
        <v>1813</v>
      </c>
    </row>
    <row r="516" spans="1:4">
      <c r="A516" s="1" t="str">
        <f t="shared" si="18"/>
        <v>FRK 0110 0425 3400</v>
      </c>
      <c r="B516" s="13" t="str">
        <f t="shared" si="19"/>
        <v>0110 0425</v>
      </c>
      <c r="C516" s="16">
        <v>3400</v>
      </c>
      <c r="D516" s="23">
        <v>1874</v>
      </c>
    </row>
    <row r="517" spans="1:4">
      <c r="A517" s="1" t="str">
        <f t="shared" si="18"/>
        <v>FRK 0110 0425 3500</v>
      </c>
      <c r="B517" s="13" t="str">
        <f t="shared" si="19"/>
        <v>0110 0425</v>
      </c>
      <c r="C517" s="16">
        <v>3500</v>
      </c>
      <c r="D517" s="23">
        <v>1934</v>
      </c>
    </row>
    <row r="518" spans="1:4">
      <c r="A518" s="1" t="str">
        <f t="shared" ref="A518:A581" si="20">"FRK "&amp;B518&amp;" "&amp;C518</f>
        <v>FRK 0110 0425 3600</v>
      </c>
      <c r="B518" s="13" t="str">
        <f t="shared" si="19"/>
        <v>0110 0425</v>
      </c>
      <c r="C518" s="16">
        <v>3600</v>
      </c>
      <c r="D518" s="23">
        <v>1995</v>
      </c>
    </row>
    <row r="519" spans="1:4">
      <c r="A519" s="1" t="str">
        <f t="shared" si="20"/>
        <v>FRK 0110 0425 3700</v>
      </c>
      <c r="B519" s="13" t="str">
        <f t="shared" si="19"/>
        <v>0110 0425</v>
      </c>
      <c r="C519" s="16">
        <v>3700</v>
      </c>
      <c r="D519" s="23">
        <v>2055</v>
      </c>
    </row>
    <row r="520" spans="1:4">
      <c r="A520" s="1" t="str">
        <f t="shared" si="20"/>
        <v>FRK 0110 0425 3800</v>
      </c>
      <c r="B520" s="13" t="str">
        <f t="shared" si="19"/>
        <v>0110 0425</v>
      </c>
      <c r="C520" s="16">
        <v>3800</v>
      </c>
      <c r="D520" s="23">
        <v>2115</v>
      </c>
    </row>
    <row r="521" spans="1:4">
      <c r="A521" s="1" t="str">
        <f t="shared" si="20"/>
        <v>FRK 0110 0425 3900</v>
      </c>
      <c r="B521" s="13" t="str">
        <f t="shared" si="19"/>
        <v>0110 0425</v>
      </c>
      <c r="C521" s="16">
        <v>3900</v>
      </c>
      <c r="D521" s="23">
        <v>2176</v>
      </c>
    </row>
    <row r="522" spans="1:4">
      <c r="A522" s="1" t="str">
        <f t="shared" si="20"/>
        <v>FRK 0110 0425 4000</v>
      </c>
      <c r="B522" s="13" t="str">
        <f t="shared" si="19"/>
        <v>0110 0425</v>
      </c>
      <c r="C522" s="16">
        <v>4000</v>
      </c>
      <c r="D522" s="23">
        <v>2236</v>
      </c>
    </row>
    <row r="523" spans="1:4">
      <c r="A523" s="1" t="str">
        <f t="shared" si="20"/>
        <v>FRK 0110 0425 4100</v>
      </c>
      <c r="B523" s="13" t="str">
        <f t="shared" si="19"/>
        <v>0110 0425</v>
      </c>
      <c r="C523" s="16">
        <v>4100</v>
      </c>
      <c r="D523" s="23">
        <v>2296</v>
      </c>
    </row>
    <row r="524" spans="1:4">
      <c r="A524" s="1" t="str">
        <f t="shared" si="20"/>
        <v>FRK 0110 0425 4200</v>
      </c>
      <c r="B524" s="13" t="str">
        <f t="shared" si="19"/>
        <v>0110 0425</v>
      </c>
      <c r="C524" s="16">
        <v>4200</v>
      </c>
      <c r="D524" s="23">
        <v>2357</v>
      </c>
    </row>
    <row r="525" spans="1:4">
      <c r="A525" s="1" t="str">
        <f t="shared" si="20"/>
        <v>FRK 0110 0425 4300</v>
      </c>
      <c r="B525" s="13" t="str">
        <f t="shared" si="19"/>
        <v>0110 0425</v>
      </c>
      <c r="C525" s="16">
        <v>4300</v>
      </c>
      <c r="D525" s="23">
        <v>2417</v>
      </c>
    </row>
    <row r="526" spans="1:4">
      <c r="A526" s="1" t="str">
        <f t="shared" si="20"/>
        <v>FRK 0110 0425 4400</v>
      </c>
      <c r="B526" s="13" t="str">
        <f t="shared" si="19"/>
        <v>0110 0425</v>
      </c>
      <c r="C526" s="16">
        <v>4400</v>
      </c>
      <c r="D526" s="23">
        <v>2477</v>
      </c>
    </row>
    <row r="527" spans="1:4">
      <c r="A527" s="1" t="str">
        <f t="shared" si="20"/>
        <v>FRK 0110 0425 4500</v>
      </c>
      <c r="B527" s="13" t="str">
        <f t="shared" si="19"/>
        <v>0110 0425</v>
      </c>
      <c r="C527" s="16">
        <v>4500</v>
      </c>
      <c r="D527" s="23">
        <v>2538</v>
      </c>
    </row>
    <row r="528" spans="1:4">
      <c r="A528" s="1" t="str">
        <f t="shared" si="20"/>
        <v>FRK 0110 0425 4600</v>
      </c>
      <c r="B528" s="13" t="str">
        <f t="shared" si="19"/>
        <v>0110 0425</v>
      </c>
      <c r="C528" s="16">
        <v>4600</v>
      </c>
      <c r="D528" s="23">
        <v>2598</v>
      </c>
    </row>
    <row r="529" spans="1:4">
      <c r="A529" s="1" t="str">
        <f t="shared" si="20"/>
        <v>FRK 0110 0425 4700</v>
      </c>
      <c r="B529" s="13" t="str">
        <f t="shared" si="19"/>
        <v>0110 0425</v>
      </c>
      <c r="C529" s="16">
        <v>4700</v>
      </c>
      <c r="D529" s="23">
        <v>2658</v>
      </c>
    </row>
    <row r="530" spans="1:4" ht="16.5" thickBot="1">
      <c r="A530" s="1" t="str">
        <f t="shared" si="20"/>
        <v>FRK 0110 0425 4800</v>
      </c>
      <c r="B530" s="13" t="str">
        <f t="shared" si="19"/>
        <v>0110 0425</v>
      </c>
      <c r="C530" s="18">
        <v>4800</v>
      </c>
      <c r="D530" s="24">
        <v>2719</v>
      </c>
    </row>
    <row r="531" spans="1:4" ht="16.5" thickBot="1">
      <c r="A531" s="1" t="str">
        <f t="shared" si="20"/>
        <v>FRK  V x Š [mm]</v>
      </c>
      <c r="C531" s="6" t="s">
        <v>0</v>
      </c>
      <c r="D531" s="7" t="s">
        <v>13</v>
      </c>
    </row>
    <row r="532" spans="1:4" ht="16.5" thickBot="1">
      <c r="A532" s="1" t="str">
        <f t="shared" si="20"/>
        <v>FRK  L [mm]</v>
      </c>
      <c r="C532" s="10" t="s">
        <v>27</v>
      </c>
      <c r="D532" s="30" t="s">
        <v>37</v>
      </c>
    </row>
    <row r="533" spans="1:4">
      <c r="A533" s="1" t="str">
        <f t="shared" si="20"/>
        <v>FRK 0125 0175 700</v>
      </c>
      <c r="B533" s="37" t="str">
        <f>$D$531</f>
        <v>0125 0175</v>
      </c>
      <c r="C533" s="31">
        <v>700</v>
      </c>
      <c r="D533" s="32">
        <v>107</v>
      </c>
    </row>
    <row r="534" spans="1:4">
      <c r="A534" s="1" t="str">
        <f t="shared" si="20"/>
        <v>FRK 0125 0175 800</v>
      </c>
      <c r="B534" s="37" t="str">
        <f t="shared" ref="B534:B574" si="21">$D$531</f>
        <v>0125 0175</v>
      </c>
      <c r="C534" s="16">
        <v>800</v>
      </c>
      <c r="D534" s="17">
        <v>134</v>
      </c>
    </row>
    <row r="535" spans="1:4">
      <c r="A535" s="1" t="str">
        <f t="shared" si="20"/>
        <v>FRK 0125 0175 900</v>
      </c>
      <c r="B535" s="37" t="str">
        <f t="shared" si="21"/>
        <v>0125 0175</v>
      </c>
      <c r="C535" s="16">
        <v>900</v>
      </c>
      <c r="D535" s="17">
        <v>161</v>
      </c>
    </row>
    <row r="536" spans="1:4">
      <c r="A536" s="1" t="str">
        <f t="shared" si="20"/>
        <v>FRK 0125 0175 1000</v>
      </c>
      <c r="B536" s="37" t="str">
        <f t="shared" si="21"/>
        <v>0125 0175</v>
      </c>
      <c r="C536" s="16">
        <v>1000</v>
      </c>
      <c r="D536" s="17">
        <v>187</v>
      </c>
    </row>
    <row r="537" spans="1:4">
      <c r="A537" s="1" t="str">
        <f t="shared" si="20"/>
        <v>FRK 0125 0175 1100</v>
      </c>
      <c r="B537" s="37" t="str">
        <f t="shared" si="21"/>
        <v>0125 0175</v>
      </c>
      <c r="C537" s="16">
        <v>1100</v>
      </c>
      <c r="D537" s="17">
        <v>214</v>
      </c>
    </row>
    <row r="538" spans="1:4">
      <c r="A538" s="1" t="str">
        <f t="shared" si="20"/>
        <v>FRK 0125 0175 1200</v>
      </c>
      <c r="B538" s="37" t="str">
        <f t="shared" si="21"/>
        <v>0125 0175</v>
      </c>
      <c r="C538" s="16">
        <v>1200</v>
      </c>
      <c r="D538" s="17">
        <v>240</v>
      </c>
    </row>
    <row r="539" spans="1:4">
      <c r="A539" s="1" t="str">
        <f t="shared" si="20"/>
        <v>FRK 0125 0175 1300</v>
      </c>
      <c r="B539" s="37" t="str">
        <f t="shared" si="21"/>
        <v>0125 0175</v>
      </c>
      <c r="C539" s="16">
        <v>1300</v>
      </c>
      <c r="D539" s="17">
        <v>267</v>
      </c>
    </row>
    <row r="540" spans="1:4">
      <c r="A540" s="1" t="str">
        <f t="shared" si="20"/>
        <v>FRK 0125 0175 1400</v>
      </c>
      <c r="B540" s="37" t="str">
        <f t="shared" si="21"/>
        <v>0125 0175</v>
      </c>
      <c r="C540" s="16">
        <v>1400</v>
      </c>
      <c r="D540" s="17">
        <v>293</v>
      </c>
    </row>
    <row r="541" spans="1:4">
      <c r="A541" s="1" t="str">
        <f t="shared" si="20"/>
        <v>FRK 0125 0175 1500</v>
      </c>
      <c r="B541" s="37" t="str">
        <f t="shared" si="21"/>
        <v>0125 0175</v>
      </c>
      <c r="C541" s="16">
        <v>1500</v>
      </c>
      <c r="D541" s="17">
        <v>320</v>
      </c>
    </row>
    <row r="542" spans="1:4">
      <c r="A542" s="1" t="str">
        <f t="shared" si="20"/>
        <v>FRK 0125 0175 1600</v>
      </c>
      <c r="B542" s="37" t="str">
        <f t="shared" si="21"/>
        <v>0125 0175</v>
      </c>
      <c r="C542" s="16">
        <v>1600</v>
      </c>
      <c r="D542" s="17">
        <v>346</v>
      </c>
    </row>
    <row r="543" spans="1:4">
      <c r="A543" s="1" t="str">
        <f t="shared" si="20"/>
        <v>FRK 0125 0175 1700</v>
      </c>
      <c r="B543" s="37" t="str">
        <f t="shared" si="21"/>
        <v>0125 0175</v>
      </c>
      <c r="C543" s="16">
        <v>1700</v>
      </c>
      <c r="D543" s="17">
        <v>373</v>
      </c>
    </row>
    <row r="544" spans="1:4">
      <c r="A544" s="1" t="str">
        <f t="shared" si="20"/>
        <v>FRK 0125 0175 1800</v>
      </c>
      <c r="B544" s="37" t="str">
        <f t="shared" si="21"/>
        <v>0125 0175</v>
      </c>
      <c r="C544" s="16">
        <v>1800</v>
      </c>
      <c r="D544" s="17">
        <v>399</v>
      </c>
    </row>
    <row r="545" spans="1:4">
      <c r="A545" s="1" t="str">
        <f t="shared" si="20"/>
        <v>FRK 0125 0175 1900</v>
      </c>
      <c r="B545" s="37" t="str">
        <f t="shared" si="21"/>
        <v>0125 0175</v>
      </c>
      <c r="C545" s="16">
        <v>1900</v>
      </c>
      <c r="D545" s="17">
        <v>426</v>
      </c>
    </row>
    <row r="546" spans="1:4">
      <c r="A546" s="1" t="str">
        <f t="shared" si="20"/>
        <v>FRK 0125 0175 2000</v>
      </c>
      <c r="B546" s="37" t="str">
        <f t="shared" si="21"/>
        <v>0125 0175</v>
      </c>
      <c r="C546" s="16">
        <v>2000</v>
      </c>
      <c r="D546" s="17">
        <v>452</v>
      </c>
    </row>
    <row r="547" spans="1:4">
      <c r="A547" s="1" t="str">
        <f t="shared" si="20"/>
        <v>FRK 0125 0175 2100</v>
      </c>
      <c r="B547" s="37" t="str">
        <f t="shared" si="21"/>
        <v>0125 0175</v>
      </c>
      <c r="C547" s="16">
        <v>2100</v>
      </c>
      <c r="D547" s="17">
        <v>479</v>
      </c>
    </row>
    <row r="548" spans="1:4">
      <c r="A548" s="1" t="str">
        <f t="shared" si="20"/>
        <v>FRK 0125 0175 2200</v>
      </c>
      <c r="B548" s="37" t="str">
        <f t="shared" si="21"/>
        <v>0125 0175</v>
      </c>
      <c r="C548" s="16">
        <v>2200</v>
      </c>
      <c r="D548" s="17">
        <v>505</v>
      </c>
    </row>
    <row r="549" spans="1:4">
      <c r="A549" s="1" t="str">
        <f t="shared" si="20"/>
        <v>FRK 0125 0175 2300</v>
      </c>
      <c r="B549" s="37" t="str">
        <f t="shared" si="21"/>
        <v>0125 0175</v>
      </c>
      <c r="C549" s="16">
        <v>2300</v>
      </c>
      <c r="D549" s="17">
        <v>532</v>
      </c>
    </row>
    <row r="550" spans="1:4">
      <c r="A550" s="1" t="str">
        <f t="shared" si="20"/>
        <v>FRK 0125 0175 2400</v>
      </c>
      <c r="B550" s="37" t="str">
        <f t="shared" si="21"/>
        <v>0125 0175</v>
      </c>
      <c r="C550" s="16">
        <v>2400</v>
      </c>
      <c r="D550" s="17">
        <v>559</v>
      </c>
    </row>
    <row r="551" spans="1:4">
      <c r="A551" s="1" t="str">
        <f t="shared" si="20"/>
        <v>FRK 0125 0175 2500</v>
      </c>
      <c r="B551" s="37" t="str">
        <f t="shared" si="21"/>
        <v>0125 0175</v>
      </c>
      <c r="C551" s="16">
        <v>2500</v>
      </c>
      <c r="D551" s="17">
        <v>585</v>
      </c>
    </row>
    <row r="552" spans="1:4">
      <c r="A552" s="1" t="str">
        <f t="shared" si="20"/>
        <v>FRK 0125 0175 2600</v>
      </c>
      <c r="B552" s="37" t="str">
        <f t="shared" si="21"/>
        <v>0125 0175</v>
      </c>
      <c r="C552" s="16">
        <v>2600</v>
      </c>
      <c r="D552" s="17">
        <v>612</v>
      </c>
    </row>
    <row r="553" spans="1:4">
      <c r="A553" s="1" t="str">
        <f t="shared" si="20"/>
        <v>FRK 0125 0175 2700</v>
      </c>
      <c r="B553" s="37" t="str">
        <f t="shared" si="21"/>
        <v>0125 0175</v>
      </c>
      <c r="C553" s="16">
        <v>2700</v>
      </c>
      <c r="D553" s="17">
        <v>638</v>
      </c>
    </row>
    <row r="554" spans="1:4">
      <c r="A554" s="1" t="str">
        <f t="shared" si="20"/>
        <v>FRK 0125 0175 2800</v>
      </c>
      <c r="B554" s="37" t="str">
        <f t="shared" si="21"/>
        <v>0125 0175</v>
      </c>
      <c r="C554" s="16">
        <v>2800</v>
      </c>
      <c r="D554" s="17">
        <v>665</v>
      </c>
    </row>
    <row r="555" spans="1:4">
      <c r="A555" s="1" t="str">
        <f t="shared" si="20"/>
        <v>FRK 0125 0175 2900</v>
      </c>
      <c r="B555" s="37" t="str">
        <f t="shared" si="21"/>
        <v>0125 0175</v>
      </c>
      <c r="C555" s="16">
        <v>2900</v>
      </c>
      <c r="D555" s="17">
        <v>691</v>
      </c>
    </row>
    <row r="556" spans="1:4">
      <c r="A556" s="1" t="str">
        <f t="shared" si="20"/>
        <v>FRK 0125 0175 3000</v>
      </c>
      <c r="B556" s="37" t="str">
        <f t="shared" si="21"/>
        <v>0125 0175</v>
      </c>
      <c r="C556" s="16">
        <v>3000</v>
      </c>
      <c r="D556" s="17">
        <v>718</v>
      </c>
    </row>
    <row r="557" spans="1:4">
      <c r="A557" s="1" t="str">
        <f t="shared" si="20"/>
        <v>FRK 0125 0175 3100</v>
      </c>
      <c r="B557" s="37" t="str">
        <f t="shared" si="21"/>
        <v>0125 0175</v>
      </c>
      <c r="C557" s="16">
        <v>3100</v>
      </c>
      <c r="D557" s="17">
        <v>744</v>
      </c>
    </row>
    <row r="558" spans="1:4">
      <c r="A558" s="1" t="str">
        <f t="shared" si="20"/>
        <v>FRK 0125 0175 3200</v>
      </c>
      <c r="B558" s="37" t="str">
        <f t="shared" si="21"/>
        <v>0125 0175</v>
      </c>
      <c r="C558" s="16">
        <v>3200</v>
      </c>
      <c r="D558" s="17">
        <v>771</v>
      </c>
    </row>
    <row r="559" spans="1:4">
      <c r="A559" s="1" t="str">
        <f t="shared" si="20"/>
        <v>FRK 0125 0175 3300</v>
      </c>
      <c r="B559" s="37" t="str">
        <f t="shared" si="21"/>
        <v>0125 0175</v>
      </c>
      <c r="C559" s="16">
        <v>3300</v>
      </c>
      <c r="D559" s="17">
        <v>797</v>
      </c>
    </row>
    <row r="560" spans="1:4">
      <c r="A560" s="1" t="str">
        <f t="shared" si="20"/>
        <v>FRK 0125 0175 3400</v>
      </c>
      <c r="B560" s="37" t="str">
        <f t="shared" si="21"/>
        <v>0125 0175</v>
      </c>
      <c r="C560" s="16">
        <v>3400</v>
      </c>
      <c r="D560" s="17">
        <v>824</v>
      </c>
    </row>
    <row r="561" spans="1:4">
      <c r="A561" s="1" t="str">
        <f t="shared" si="20"/>
        <v>FRK 0125 0175 3500</v>
      </c>
      <c r="B561" s="37" t="str">
        <f t="shared" si="21"/>
        <v>0125 0175</v>
      </c>
      <c r="C561" s="16">
        <v>3500</v>
      </c>
      <c r="D561" s="17">
        <v>850</v>
      </c>
    </row>
    <row r="562" spans="1:4">
      <c r="A562" s="1" t="str">
        <f t="shared" si="20"/>
        <v>FRK 0125 0175 3600</v>
      </c>
      <c r="B562" s="37" t="str">
        <f t="shared" si="21"/>
        <v>0125 0175</v>
      </c>
      <c r="C562" s="16">
        <v>3600</v>
      </c>
      <c r="D562" s="17">
        <v>877</v>
      </c>
    </row>
    <row r="563" spans="1:4">
      <c r="A563" s="1" t="str">
        <f t="shared" si="20"/>
        <v>FRK 0125 0175 3700</v>
      </c>
      <c r="B563" s="37" t="str">
        <f t="shared" si="21"/>
        <v>0125 0175</v>
      </c>
      <c r="C563" s="16">
        <v>3700</v>
      </c>
      <c r="D563" s="17">
        <v>903</v>
      </c>
    </row>
    <row r="564" spans="1:4">
      <c r="A564" s="1" t="str">
        <f t="shared" si="20"/>
        <v>FRK 0125 0175 3800</v>
      </c>
      <c r="B564" s="37" t="str">
        <f t="shared" si="21"/>
        <v>0125 0175</v>
      </c>
      <c r="C564" s="16">
        <v>3800</v>
      </c>
      <c r="D564" s="17">
        <v>930</v>
      </c>
    </row>
    <row r="565" spans="1:4">
      <c r="A565" s="1" t="str">
        <f t="shared" si="20"/>
        <v>FRK 0125 0175 3900</v>
      </c>
      <c r="B565" s="37" t="str">
        <f t="shared" si="21"/>
        <v>0125 0175</v>
      </c>
      <c r="C565" s="16">
        <v>3900</v>
      </c>
      <c r="D565" s="17">
        <v>957</v>
      </c>
    </row>
    <row r="566" spans="1:4">
      <c r="A566" s="1" t="str">
        <f t="shared" si="20"/>
        <v>FRK 0125 0175 4000</v>
      </c>
      <c r="B566" s="37" t="str">
        <f t="shared" si="21"/>
        <v>0125 0175</v>
      </c>
      <c r="C566" s="16">
        <v>4000</v>
      </c>
      <c r="D566" s="17">
        <v>983</v>
      </c>
    </row>
    <row r="567" spans="1:4">
      <c r="A567" s="1" t="str">
        <f t="shared" si="20"/>
        <v>FRK 0125 0175 4100</v>
      </c>
      <c r="B567" s="37" t="str">
        <f t="shared" si="21"/>
        <v>0125 0175</v>
      </c>
      <c r="C567" s="16">
        <v>4100</v>
      </c>
      <c r="D567" s="17">
        <v>1010</v>
      </c>
    </row>
    <row r="568" spans="1:4">
      <c r="A568" s="1" t="str">
        <f t="shared" si="20"/>
        <v>FRK 0125 0175 4200</v>
      </c>
      <c r="B568" s="37" t="str">
        <f t="shared" si="21"/>
        <v>0125 0175</v>
      </c>
      <c r="C568" s="16">
        <v>4200</v>
      </c>
      <c r="D568" s="17">
        <v>1036</v>
      </c>
    </row>
    <row r="569" spans="1:4">
      <c r="A569" s="1" t="str">
        <f t="shared" si="20"/>
        <v>FRK 0125 0175 4300</v>
      </c>
      <c r="B569" s="37" t="str">
        <f t="shared" si="21"/>
        <v>0125 0175</v>
      </c>
      <c r="C569" s="16">
        <v>4300</v>
      </c>
      <c r="D569" s="17">
        <v>1063</v>
      </c>
    </row>
    <row r="570" spans="1:4">
      <c r="A570" s="1" t="str">
        <f t="shared" si="20"/>
        <v>FRK 0125 0175 4400</v>
      </c>
      <c r="B570" s="37" t="str">
        <f t="shared" si="21"/>
        <v>0125 0175</v>
      </c>
      <c r="C570" s="16">
        <v>4400</v>
      </c>
      <c r="D570" s="17">
        <v>1089</v>
      </c>
    </row>
    <row r="571" spans="1:4">
      <c r="A571" s="1" t="str">
        <f t="shared" si="20"/>
        <v>FRK 0125 0175 4500</v>
      </c>
      <c r="B571" s="37" t="str">
        <f t="shared" si="21"/>
        <v>0125 0175</v>
      </c>
      <c r="C571" s="16">
        <v>4500</v>
      </c>
      <c r="D571" s="17">
        <v>1116</v>
      </c>
    </row>
    <row r="572" spans="1:4">
      <c r="A572" s="1" t="str">
        <f t="shared" si="20"/>
        <v>FRK 0125 0175 4600</v>
      </c>
      <c r="B572" s="37" t="str">
        <f t="shared" si="21"/>
        <v>0125 0175</v>
      </c>
      <c r="C572" s="16">
        <v>4600</v>
      </c>
      <c r="D572" s="17">
        <v>1142</v>
      </c>
    </row>
    <row r="573" spans="1:4">
      <c r="A573" s="1" t="str">
        <f t="shared" si="20"/>
        <v>FRK 0125 0175 4700</v>
      </c>
      <c r="B573" s="37" t="str">
        <f t="shared" si="21"/>
        <v>0125 0175</v>
      </c>
      <c r="C573" s="16">
        <v>4700</v>
      </c>
      <c r="D573" s="17">
        <v>1169</v>
      </c>
    </row>
    <row r="574" spans="1:4" ht="16.5" thickBot="1">
      <c r="A574" s="1" t="str">
        <f t="shared" si="20"/>
        <v>FRK 0125 0175 4800</v>
      </c>
      <c r="B574" s="37" t="str">
        <f t="shared" si="21"/>
        <v>0125 0175</v>
      </c>
      <c r="C574" s="18">
        <v>4800</v>
      </c>
      <c r="D574" s="19">
        <v>1195</v>
      </c>
    </row>
    <row r="575" spans="1:4" ht="16.5" thickBot="1">
      <c r="A575" s="1" t="str">
        <f t="shared" si="20"/>
        <v>FRK  V x Š [mm]</v>
      </c>
      <c r="C575" s="6" t="s">
        <v>0</v>
      </c>
      <c r="D575" s="7" t="s">
        <v>14</v>
      </c>
    </row>
    <row r="576" spans="1:4" ht="16.5" thickBot="1">
      <c r="A576" s="1" t="str">
        <f t="shared" si="20"/>
        <v>FRK  L [mm]</v>
      </c>
      <c r="C576" s="10" t="s">
        <v>27</v>
      </c>
      <c r="D576" s="33" t="s">
        <v>38</v>
      </c>
    </row>
    <row r="577" spans="1:4">
      <c r="A577" s="1" t="str">
        <f t="shared" si="20"/>
        <v>FRK 0125 0200 700</v>
      </c>
      <c r="B577" s="38" t="str">
        <f>$D$575</f>
        <v>0125 0200</v>
      </c>
      <c r="C577" s="14">
        <v>700</v>
      </c>
      <c r="D577" s="34">
        <v>112</v>
      </c>
    </row>
    <row r="578" spans="1:4">
      <c r="A578" s="1" t="str">
        <f t="shared" si="20"/>
        <v>FRK 0125 0200 800</v>
      </c>
      <c r="B578" s="38" t="str">
        <f t="shared" ref="B578:B618" si="22">$D$575</f>
        <v>0125 0200</v>
      </c>
      <c r="C578" s="16">
        <v>800</v>
      </c>
      <c r="D578" s="28">
        <v>140</v>
      </c>
    </row>
    <row r="579" spans="1:4">
      <c r="A579" s="1" t="str">
        <f t="shared" si="20"/>
        <v>FRK 0125 0200 900</v>
      </c>
      <c r="B579" s="38" t="str">
        <f t="shared" si="22"/>
        <v>0125 0200</v>
      </c>
      <c r="C579" s="16">
        <v>900</v>
      </c>
      <c r="D579" s="28">
        <v>168</v>
      </c>
    </row>
    <row r="580" spans="1:4">
      <c r="A580" s="1" t="str">
        <f t="shared" si="20"/>
        <v>FRK 0125 0200 1000</v>
      </c>
      <c r="B580" s="38" t="str">
        <f t="shared" si="22"/>
        <v>0125 0200</v>
      </c>
      <c r="C580" s="16">
        <v>1000</v>
      </c>
      <c r="D580" s="28">
        <v>196</v>
      </c>
    </row>
    <row r="581" spans="1:4">
      <c r="A581" s="1" t="str">
        <f t="shared" si="20"/>
        <v>FRK 0125 0200 1100</v>
      </c>
      <c r="B581" s="38" t="str">
        <f t="shared" si="22"/>
        <v>0125 0200</v>
      </c>
      <c r="C581" s="16">
        <v>1100</v>
      </c>
      <c r="D581" s="28">
        <v>224</v>
      </c>
    </row>
    <row r="582" spans="1:4">
      <c r="A582" s="1" t="str">
        <f t="shared" ref="A582:A645" si="23">"FRK "&amp;B582&amp;" "&amp;C582</f>
        <v>FRK 0125 0200 1200</v>
      </c>
      <c r="B582" s="38" t="str">
        <f t="shared" si="22"/>
        <v>0125 0200</v>
      </c>
      <c r="C582" s="16">
        <v>1200</v>
      </c>
      <c r="D582" s="28">
        <v>251</v>
      </c>
    </row>
    <row r="583" spans="1:4">
      <c r="A583" s="1" t="str">
        <f t="shared" si="23"/>
        <v>FRK 0125 0200 1300</v>
      </c>
      <c r="B583" s="38" t="str">
        <f t="shared" si="22"/>
        <v>0125 0200</v>
      </c>
      <c r="C583" s="16">
        <v>1300</v>
      </c>
      <c r="D583" s="28">
        <v>279</v>
      </c>
    </row>
    <row r="584" spans="1:4">
      <c r="A584" s="1" t="str">
        <f t="shared" si="23"/>
        <v>FRK 0125 0200 1400</v>
      </c>
      <c r="B584" s="38" t="str">
        <f t="shared" si="22"/>
        <v>0125 0200</v>
      </c>
      <c r="C584" s="16">
        <v>1400</v>
      </c>
      <c r="D584" s="28">
        <v>307</v>
      </c>
    </row>
    <row r="585" spans="1:4">
      <c r="A585" s="1" t="str">
        <f t="shared" si="23"/>
        <v>FRK 0125 0200 1500</v>
      </c>
      <c r="B585" s="38" t="str">
        <f t="shared" si="22"/>
        <v>0125 0200</v>
      </c>
      <c r="C585" s="16">
        <v>1500</v>
      </c>
      <c r="D585" s="28">
        <v>335</v>
      </c>
    </row>
    <row r="586" spans="1:4">
      <c r="A586" s="1" t="str">
        <f t="shared" si="23"/>
        <v>FRK 0125 0200 1600</v>
      </c>
      <c r="B586" s="38" t="str">
        <f t="shared" si="22"/>
        <v>0125 0200</v>
      </c>
      <c r="C586" s="16">
        <v>1600</v>
      </c>
      <c r="D586" s="28">
        <v>363</v>
      </c>
    </row>
    <row r="587" spans="1:4">
      <c r="A587" s="1" t="str">
        <f t="shared" si="23"/>
        <v>FRK 0125 0200 1700</v>
      </c>
      <c r="B587" s="38" t="str">
        <f t="shared" si="22"/>
        <v>0125 0200</v>
      </c>
      <c r="C587" s="16">
        <v>1700</v>
      </c>
      <c r="D587" s="28">
        <v>390</v>
      </c>
    </row>
    <row r="588" spans="1:4">
      <c r="A588" s="1" t="str">
        <f t="shared" si="23"/>
        <v>FRK 0125 0200 1800</v>
      </c>
      <c r="B588" s="38" t="str">
        <f t="shared" si="22"/>
        <v>0125 0200</v>
      </c>
      <c r="C588" s="16">
        <v>1800</v>
      </c>
      <c r="D588" s="28">
        <v>418</v>
      </c>
    </row>
    <row r="589" spans="1:4">
      <c r="A589" s="1" t="str">
        <f t="shared" si="23"/>
        <v>FRK 0125 0200 1900</v>
      </c>
      <c r="B589" s="38" t="str">
        <f t="shared" si="22"/>
        <v>0125 0200</v>
      </c>
      <c r="C589" s="16">
        <v>1900</v>
      </c>
      <c r="D589" s="28">
        <v>446</v>
      </c>
    </row>
    <row r="590" spans="1:4">
      <c r="A590" s="1" t="str">
        <f t="shared" si="23"/>
        <v>FRK 0125 0200 2000</v>
      </c>
      <c r="B590" s="38" t="str">
        <f t="shared" si="22"/>
        <v>0125 0200</v>
      </c>
      <c r="C590" s="16">
        <v>2000</v>
      </c>
      <c r="D590" s="28">
        <v>474</v>
      </c>
    </row>
    <row r="591" spans="1:4">
      <c r="A591" s="1" t="str">
        <f t="shared" si="23"/>
        <v>FRK 0125 0200 2100</v>
      </c>
      <c r="B591" s="38" t="str">
        <f t="shared" si="22"/>
        <v>0125 0200</v>
      </c>
      <c r="C591" s="16">
        <v>2100</v>
      </c>
      <c r="D591" s="28">
        <v>501</v>
      </c>
    </row>
    <row r="592" spans="1:4">
      <c r="A592" s="1" t="str">
        <f t="shared" si="23"/>
        <v>FRK 0125 0200 2200</v>
      </c>
      <c r="B592" s="38" t="str">
        <f t="shared" si="22"/>
        <v>0125 0200</v>
      </c>
      <c r="C592" s="16">
        <v>2200</v>
      </c>
      <c r="D592" s="28">
        <v>529</v>
      </c>
    </row>
    <row r="593" spans="1:4">
      <c r="A593" s="1" t="str">
        <f t="shared" si="23"/>
        <v>FRK 0125 0200 2300</v>
      </c>
      <c r="B593" s="38" t="str">
        <f t="shared" si="22"/>
        <v>0125 0200</v>
      </c>
      <c r="C593" s="16">
        <v>2300</v>
      </c>
      <c r="D593" s="28">
        <v>557</v>
      </c>
    </row>
    <row r="594" spans="1:4">
      <c r="A594" s="1" t="str">
        <f t="shared" si="23"/>
        <v>FRK 0125 0200 2400</v>
      </c>
      <c r="B594" s="38" t="str">
        <f t="shared" si="22"/>
        <v>0125 0200</v>
      </c>
      <c r="C594" s="16">
        <v>2400</v>
      </c>
      <c r="D594" s="28">
        <v>585</v>
      </c>
    </row>
    <row r="595" spans="1:4">
      <c r="A595" s="1" t="str">
        <f t="shared" si="23"/>
        <v>FRK 0125 0200 2500</v>
      </c>
      <c r="B595" s="38" t="str">
        <f t="shared" si="22"/>
        <v>0125 0200</v>
      </c>
      <c r="C595" s="16">
        <v>2500</v>
      </c>
      <c r="D595" s="28">
        <v>613</v>
      </c>
    </row>
    <row r="596" spans="1:4">
      <c r="A596" s="1" t="str">
        <f t="shared" si="23"/>
        <v>FRK 0125 0200 2600</v>
      </c>
      <c r="B596" s="38" t="str">
        <f t="shared" si="22"/>
        <v>0125 0200</v>
      </c>
      <c r="C596" s="16">
        <v>2600</v>
      </c>
      <c r="D596" s="28">
        <v>640</v>
      </c>
    </row>
    <row r="597" spans="1:4">
      <c r="A597" s="1" t="str">
        <f t="shared" si="23"/>
        <v>FRK 0125 0200 2700</v>
      </c>
      <c r="B597" s="38" t="str">
        <f t="shared" si="22"/>
        <v>0125 0200</v>
      </c>
      <c r="C597" s="16">
        <v>2700</v>
      </c>
      <c r="D597" s="28">
        <v>668</v>
      </c>
    </row>
    <row r="598" spans="1:4">
      <c r="A598" s="1" t="str">
        <f t="shared" si="23"/>
        <v>FRK 0125 0200 2800</v>
      </c>
      <c r="B598" s="38" t="str">
        <f t="shared" si="22"/>
        <v>0125 0200</v>
      </c>
      <c r="C598" s="16">
        <v>2800</v>
      </c>
      <c r="D598" s="28">
        <v>696</v>
      </c>
    </row>
    <row r="599" spans="1:4">
      <c r="A599" s="1" t="str">
        <f t="shared" si="23"/>
        <v>FRK 0125 0200 2900</v>
      </c>
      <c r="B599" s="38" t="str">
        <f t="shared" si="22"/>
        <v>0125 0200</v>
      </c>
      <c r="C599" s="16">
        <v>2900</v>
      </c>
      <c r="D599" s="28">
        <v>724</v>
      </c>
    </row>
    <row r="600" spans="1:4">
      <c r="A600" s="1" t="str">
        <f t="shared" si="23"/>
        <v>FRK 0125 0200 3000</v>
      </c>
      <c r="B600" s="38" t="str">
        <f t="shared" si="22"/>
        <v>0125 0200</v>
      </c>
      <c r="C600" s="16">
        <v>3000</v>
      </c>
      <c r="D600" s="28">
        <v>751</v>
      </c>
    </row>
    <row r="601" spans="1:4">
      <c r="A601" s="1" t="str">
        <f t="shared" si="23"/>
        <v>FRK 0125 0200 3100</v>
      </c>
      <c r="B601" s="38" t="str">
        <f t="shared" si="22"/>
        <v>0125 0200</v>
      </c>
      <c r="C601" s="16">
        <v>3100</v>
      </c>
      <c r="D601" s="28">
        <v>779</v>
      </c>
    </row>
    <row r="602" spans="1:4">
      <c r="A602" s="1" t="str">
        <f t="shared" si="23"/>
        <v>FRK 0125 0200 3200</v>
      </c>
      <c r="B602" s="38" t="str">
        <f t="shared" si="22"/>
        <v>0125 0200</v>
      </c>
      <c r="C602" s="16">
        <v>3200</v>
      </c>
      <c r="D602" s="28">
        <v>807</v>
      </c>
    </row>
    <row r="603" spans="1:4">
      <c r="A603" s="1" t="str">
        <f t="shared" si="23"/>
        <v>FRK 0125 0200 3300</v>
      </c>
      <c r="B603" s="38" t="str">
        <f t="shared" si="22"/>
        <v>0125 0200</v>
      </c>
      <c r="C603" s="16">
        <v>3300</v>
      </c>
      <c r="D603" s="28">
        <v>835</v>
      </c>
    </row>
    <row r="604" spans="1:4">
      <c r="A604" s="1" t="str">
        <f t="shared" si="23"/>
        <v>FRK 0125 0200 3400</v>
      </c>
      <c r="B604" s="38" t="str">
        <f t="shared" si="22"/>
        <v>0125 0200</v>
      </c>
      <c r="C604" s="16">
        <v>3400</v>
      </c>
      <c r="D604" s="28">
        <v>863</v>
      </c>
    </row>
    <row r="605" spans="1:4">
      <c r="A605" s="1" t="str">
        <f t="shared" si="23"/>
        <v>FRK 0125 0200 3500</v>
      </c>
      <c r="B605" s="38" t="str">
        <f t="shared" si="22"/>
        <v>0125 0200</v>
      </c>
      <c r="C605" s="16">
        <v>3500</v>
      </c>
      <c r="D605" s="28">
        <v>890</v>
      </c>
    </row>
    <row r="606" spans="1:4">
      <c r="A606" s="1" t="str">
        <f t="shared" si="23"/>
        <v>FRK 0125 0200 3600</v>
      </c>
      <c r="B606" s="38" t="str">
        <f t="shared" si="22"/>
        <v>0125 0200</v>
      </c>
      <c r="C606" s="16">
        <v>3600</v>
      </c>
      <c r="D606" s="28">
        <v>918</v>
      </c>
    </row>
    <row r="607" spans="1:4">
      <c r="A607" s="1" t="str">
        <f t="shared" si="23"/>
        <v>FRK 0125 0200 3700</v>
      </c>
      <c r="B607" s="38" t="str">
        <f t="shared" si="22"/>
        <v>0125 0200</v>
      </c>
      <c r="C607" s="16">
        <v>3700</v>
      </c>
      <c r="D607" s="28">
        <v>946</v>
      </c>
    </row>
    <row r="608" spans="1:4">
      <c r="A608" s="1" t="str">
        <f t="shared" si="23"/>
        <v>FRK 0125 0200 3800</v>
      </c>
      <c r="B608" s="38" t="str">
        <f t="shared" si="22"/>
        <v>0125 0200</v>
      </c>
      <c r="C608" s="16">
        <v>3800</v>
      </c>
      <c r="D608" s="28">
        <v>974</v>
      </c>
    </row>
    <row r="609" spans="1:4">
      <c r="A609" s="1" t="str">
        <f t="shared" si="23"/>
        <v>FRK 0125 0200 3900</v>
      </c>
      <c r="B609" s="38" t="str">
        <f t="shared" si="22"/>
        <v>0125 0200</v>
      </c>
      <c r="C609" s="16">
        <v>3900</v>
      </c>
      <c r="D609" s="28">
        <v>1001</v>
      </c>
    </row>
    <row r="610" spans="1:4">
      <c r="A610" s="1" t="str">
        <f t="shared" si="23"/>
        <v>FRK 0125 0200 4000</v>
      </c>
      <c r="B610" s="38" t="str">
        <f t="shared" si="22"/>
        <v>0125 0200</v>
      </c>
      <c r="C610" s="16">
        <v>4000</v>
      </c>
      <c r="D610" s="28">
        <v>1029</v>
      </c>
    </row>
    <row r="611" spans="1:4">
      <c r="A611" s="1" t="str">
        <f t="shared" si="23"/>
        <v>FRK 0125 0200 4100</v>
      </c>
      <c r="B611" s="38" t="str">
        <f t="shared" si="22"/>
        <v>0125 0200</v>
      </c>
      <c r="C611" s="16">
        <v>4100</v>
      </c>
      <c r="D611" s="28">
        <v>1057</v>
      </c>
    </row>
    <row r="612" spans="1:4">
      <c r="A612" s="1" t="str">
        <f t="shared" si="23"/>
        <v>FRK 0125 0200 4200</v>
      </c>
      <c r="B612" s="38" t="str">
        <f t="shared" si="22"/>
        <v>0125 0200</v>
      </c>
      <c r="C612" s="16">
        <v>4200</v>
      </c>
      <c r="D612" s="28">
        <v>1085</v>
      </c>
    </row>
    <row r="613" spans="1:4">
      <c r="A613" s="1" t="str">
        <f t="shared" si="23"/>
        <v>FRK 0125 0200 4300</v>
      </c>
      <c r="B613" s="38" t="str">
        <f t="shared" si="22"/>
        <v>0125 0200</v>
      </c>
      <c r="C613" s="16">
        <v>4300</v>
      </c>
      <c r="D613" s="28">
        <v>1113</v>
      </c>
    </row>
    <row r="614" spans="1:4">
      <c r="A614" s="1" t="str">
        <f t="shared" si="23"/>
        <v>FRK 0125 0200 4400</v>
      </c>
      <c r="B614" s="38" t="str">
        <f t="shared" si="22"/>
        <v>0125 0200</v>
      </c>
      <c r="C614" s="16">
        <v>4400</v>
      </c>
      <c r="D614" s="28">
        <v>1140</v>
      </c>
    </row>
    <row r="615" spans="1:4">
      <c r="A615" s="1" t="str">
        <f t="shared" si="23"/>
        <v>FRK 0125 0200 4500</v>
      </c>
      <c r="B615" s="38" t="str">
        <f t="shared" si="22"/>
        <v>0125 0200</v>
      </c>
      <c r="C615" s="16">
        <v>4500</v>
      </c>
      <c r="D615" s="28">
        <v>1168</v>
      </c>
    </row>
    <row r="616" spans="1:4">
      <c r="A616" s="1" t="str">
        <f t="shared" si="23"/>
        <v>FRK 0125 0200 4600</v>
      </c>
      <c r="B616" s="38" t="str">
        <f t="shared" si="22"/>
        <v>0125 0200</v>
      </c>
      <c r="C616" s="16">
        <v>4600</v>
      </c>
      <c r="D616" s="28">
        <v>1196</v>
      </c>
    </row>
    <row r="617" spans="1:4">
      <c r="A617" s="1" t="str">
        <f t="shared" si="23"/>
        <v>FRK 0125 0200 4700</v>
      </c>
      <c r="B617" s="38" t="str">
        <f t="shared" si="22"/>
        <v>0125 0200</v>
      </c>
      <c r="C617" s="16">
        <v>4700</v>
      </c>
      <c r="D617" s="28">
        <v>1224</v>
      </c>
    </row>
    <row r="618" spans="1:4" ht="16.5" thickBot="1">
      <c r="A618" s="1" t="str">
        <f t="shared" si="23"/>
        <v>FRK 0125 0200 4800</v>
      </c>
      <c r="B618" s="38" t="str">
        <f t="shared" si="22"/>
        <v>0125 0200</v>
      </c>
      <c r="C618" s="18">
        <v>4800</v>
      </c>
      <c r="D618" s="29">
        <v>1252</v>
      </c>
    </row>
    <row r="619" spans="1:4" ht="16.5" thickBot="1">
      <c r="A619" s="1" t="str">
        <f t="shared" si="23"/>
        <v>FRK  V x Š [mm]</v>
      </c>
      <c r="C619" s="6" t="s">
        <v>0</v>
      </c>
      <c r="D619" s="25" t="s">
        <v>15</v>
      </c>
    </row>
    <row r="620" spans="1:4" ht="16.5" thickBot="1">
      <c r="A620" s="1" t="str">
        <f t="shared" si="23"/>
        <v>FRK  L [mm]</v>
      </c>
      <c r="C620" s="10" t="s">
        <v>27</v>
      </c>
      <c r="D620" s="33" t="s">
        <v>39</v>
      </c>
    </row>
    <row r="621" spans="1:4">
      <c r="A621" s="1" t="str">
        <f t="shared" si="23"/>
        <v>FRK 0125 0250 700</v>
      </c>
      <c r="B621" s="13" t="str">
        <f>$D$619</f>
        <v>0125 0250</v>
      </c>
      <c r="C621" s="14">
        <v>700</v>
      </c>
      <c r="D621" s="34">
        <v>188</v>
      </c>
    </row>
    <row r="622" spans="1:4">
      <c r="A622" s="1" t="str">
        <f t="shared" si="23"/>
        <v>FRK 0125 0250 800</v>
      </c>
      <c r="B622" s="13" t="str">
        <f t="shared" ref="B622:B662" si="24">$D$619</f>
        <v>0125 0250</v>
      </c>
      <c r="C622" s="16">
        <v>800</v>
      </c>
      <c r="D622" s="28">
        <v>235</v>
      </c>
    </row>
    <row r="623" spans="1:4">
      <c r="A623" s="1" t="str">
        <f t="shared" si="23"/>
        <v>FRK 0125 0250 900</v>
      </c>
      <c r="B623" s="13" t="str">
        <f t="shared" si="24"/>
        <v>0125 0250</v>
      </c>
      <c r="C623" s="16">
        <v>900</v>
      </c>
      <c r="D623" s="28">
        <v>281</v>
      </c>
    </row>
    <row r="624" spans="1:4">
      <c r="A624" s="1" t="str">
        <f t="shared" si="23"/>
        <v>FRK 0125 0250 1000</v>
      </c>
      <c r="B624" s="13" t="str">
        <f t="shared" si="24"/>
        <v>0125 0250</v>
      </c>
      <c r="C624" s="16">
        <v>1000</v>
      </c>
      <c r="D624" s="28">
        <v>328</v>
      </c>
    </row>
    <row r="625" spans="1:4">
      <c r="A625" s="1" t="str">
        <f t="shared" si="23"/>
        <v>FRK 0125 0250 1100</v>
      </c>
      <c r="B625" s="13" t="str">
        <f t="shared" si="24"/>
        <v>0125 0250</v>
      </c>
      <c r="C625" s="16">
        <v>1100</v>
      </c>
      <c r="D625" s="28">
        <v>374</v>
      </c>
    </row>
    <row r="626" spans="1:4">
      <c r="A626" s="1" t="str">
        <f t="shared" si="23"/>
        <v>FRK 0125 0250 1200</v>
      </c>
      <c r="B626" s="13" t="str">
        <f t="shared" si="24"/>
        <v>0125 0250</v>
      </c>
      <c r="C626" s="16">
        <v>1200</v>
      </c>
      <c r="D626" s="28">
        <v>421</v>
      </c>
    </row>
    <row r="627" spans="1:4">
      <c r="A627" s="1" t="str">
        <f t="shared" si="23"/>
        <v>FRK 0125 0250 1300</v>
      </c>
      <c r="B627" s="13" t="str">
        <f t="shared" si="24"/>
        <v>0125 0250</v>
      </c>
      <c r="C627" s="16">
        <v>1300</v>
      </c>
      <c r="D627" s="28">
        <v>467</v>
      </c>
    </row>
    <row r="628" spans="1:4">
      <c r="A628" s="1" t="str">
        <f t="shared" si="23"/>
        <v>FRK 0125 0250 1400</v>
      </c>
      <c r="B628" s="13" t="str">
        <f t="shared" si="24"/>
        <v>0125 0250</v>
      </c>
      <c r="C628" s="16">
        <v>1400</v>
      </c>
      <c r="D628" s="28">
        <v>514</v>
      </c>
    </row>
    <row r="629" spans="1:4">
      <c r="A629" s="1" t="str">
        <f t="shared" si="23"/>
        <v>FRK 0125 0250 1500</v>
      </c>
      <c r="B629" s="13" t="str">
        <f t="shared" si="24"/>
        <v>0125 0250</v>
      </c>
      <c r="C629" s="16">
        <v>1500</v>
      </c>
      <c r="D629" s="28">
        <v>560</v>
      </c>
    </row>
    <row r="630" spans="1:4">
      <c r="A630" s="1" t="str">
        <f t="shared" si="23"/>
        <v>FRK 0125 0250 1600</v>
      </c>
      <c r="B630" s="13" t="str">
        <f t="shared" si="24"/>
        <v>0125 0250</v>
      </c>
      <c r="C630" s="16">
        <v>1600</v>
      </c>
      <c r="D630" s="28">
        <v>607</v>
      </c>
    </row>
    <row r="631" spans="1:4">
      <c r="A631" s="1" t="str">
        <f t="shared" si="23"/>
        <v>FRK 0125 0250 1700</v>
      </c>
      <c r="B631" s="13" t="str">
        <f t="shared" si="24"/>
        <v>0125 0250</v>
      </c>
      <c r="C631" s="16">
        <v>1700</v>
      </c>
      <c r="D631" s="28">
        <v>653</v>
      </c>
    </row>
    <row r="632" spans="1:4">
      <c r="A632" s="1" t="str">
        <f t="shared" si="23"/>
        <v>FRK 0125 0250 1800</v>
      </c>
      <c r="B632" s="13" t="str">
        <f t="shared" si="24"/>
        <v>0125 0250</v>
      </c>
      <c r="C632" s="16">
        <v>1800</v>
      </c>
      <c r="D632" s="28">
        <v>700</v>
      </c>
    </row>
    <row r="633" spans="1:4">
      <c r="A633" s="1" t="str">
        <f t="shared" si="23"/>
        <v>FRK 0125 0250 1900</v>
      </c>
      <c r="B633" s="13" t="str">
        <f t="shared" si="24"/>
        <v>0125 0250</v>
      </c>
      <c r="C633" s="16">
        <v>1900</v>
      </c>
      <c r="D633" s="28">
        <v>746</v>
      </c>
    </row>
    <row r="634" spans="1:4">
      <c r="A634" s="1" t="str">
        <f t="shared" si="23"/>
        <v>FRK 0125 0250 2000</v>
      </c>
      <c r="B634" s="13" t="str">
        <f t="shared" si="24"/>
        <v>0125 0250</v>
      </c>
      <c r="C634" s="16">
        <v>2000</v>
      </c>
      <c r="D634" s="28">
        <v>793</v>
      </c>
    </row>
    <row r="635" spans="1:4">
      <c r="A635" s="1" t="str">
        <f t="shared" si="23"/>
        <v>FRK 0125 0250 2100</v>
      </c>
      <c r="B635" s="13" t="str">
        <f t="shared" si="24"/>
        <v>0125 0250</v>
      </c>
      <c r="C635" s="16">
        <v>2100</v>
      </c>
      <c r="D635" s="28">
        <v>839</v>
      </c>
    </row>
    <row r="636" spans="1:4">
      <c r="A636" s="1" t="str">
        <f t="shared" si="23"/>
        <v>FRK 0125 0250 2200</v>
      </c>
      <c r="B636" s="13" t="str">
        <f t="shared" si="24"/>
        <v>0125 0250</v>
      </c>
      <c r="C636" s="16">
        <v>2200</v>
      </c>
      <c r="D636" s="28">
        <v>886</v>
      </c>
    </row>
    <row r="637" spans="1:4">
      <c r="A637" s="1" t="str">
        <f t="shared" si="23"/>
        <v>FRK 0125 0250 2300</v>
      </c>
      <c r="B637" s="13" t="str">
        <f t="shared" si="24"/>
        <v>0125 0250</v>
      </c>
      <c r="C637" s="16">
        <v>2300</v>
      </c>
      <c r="D637" s="28">
        <v>932</v>
      </c>
    </row>
    <row r="638" spans="1:4">
      <c r="A638" s="1" t="str">
        <f t="shared" si="23"/>
        <v>FRK 0125 0250 2400</v>
      </c>
      <c r="B638" s="13" t="str">
        <f t="shared" si="24"/>
        <v>0125 0250</v>
      </c>
      <c r="C638" s="16">
        <v>2400</v>
      </c>
      <c r="D638" s="28">
        <v>978</v>
      </c>
    </row>
    <row r="639" spans="1:4">
      <c r="A639" s="1" t="str">
        <f t="shared" si="23"/>
        <v>FRK 0125 0250 2500</v>
      </c>
      <c r="B639" s="13" t="str">
        <f t="shared" si="24"/>
        <v>0125 0250</v>
      </c>
      <c r="C639" s="16">
        <v>2500</v>
      </c>
      <c r="D639" s="28">
        <v>1025</v>
      </c>
    </row>
    <row r="640" spans="1:4">
      <c r="A640" s="1" t="str">
        <f t="shared" si="23"/>
        <v>FRK 0125 0250 2600</v>
      </c>
      <c r="B640" s="13" t="str">
        <f t="shared" si="24"/>
        <v>0125 0250</v>
      </c>
      <c r="C640" s="16">
        <v>2600</v>
      </c>
      <c r="D640" s="28">
        <v>1071</v>
      </c>
    </row>
    <row r="641" spans="1:4">
      <c r="A641" s="1" t="str">
        <f t="shared" si="23"/>
        <v>FRK 0125 0250 2700</v>
      </c>
      <c r="B641" s="13" t="str">
        <f t="shared" si="24"/>
        <v>0125 0250</v>
      </c>
      <c r="C641" s="16">
        <v>2700</v>
      </c>
      <c r="D641" s="28">
        <v>1118</v>
      </c>
    </row>
    <row r="642" spans="1:4">
      <c r="A642" s="1" t="str">
        <f t="shared" si="23"/>
        <v>FRK 0125 0250 2800</v>
      </c>
      <c r="B642" s="13" t="str">
        <f t="shared" si="24"/>
        <v>0125 0250</v>
      </c>
      <c r="C642" s="16">
        <v>2800</v>
      </c>
      <c r="D642" s="28">
        <v>1164</v>
      </c>
    </row>
    <row r="643" spans="1:4">
      <c r="A643" s="1" t="str">
        <f t="shared" si="23"/>
        <v>FRK 0125 0250 2900</v>
      </c>
      <c r="B643" s="13" t="str">
        <f t="shared" si="24"/>
        <v>0125 0250</v>
      </c>
      <c r="C643" s="16">
        <v>2900</v>
      </c>
      <c r="D643" s="28">
        <v>1211</v>
      </c>
    </row>
    <row r="644" spans="1:4">
      <c r="A644" s="1" t="str">
        <f t="shared" si="23"/>
        <v>FRK 0125 0250 3000</v>
      </c>
      <c r="B644" s="13" t="str">
        <f t="shared" si="24"/>
        <v>0125 0250</v>
      </c>
      <c r="C644" s="16">
        <v>3000</v>
      </c>
      <c r="D644" s="28">
        <v>1257</v>
      </c>
    </row>
    <row r="645" spans="1:4">
      <c r="A645" s="1" t="str">
        <f t="shared" si="23"/>
        <v>FRK 0125 0250 3100</v>
      </c>
      <c r="B645" s="13" t="str">
        <f t="shared" si="24"/>
        <v>0125 0250</v>
      </c>
      <c r="C645" s="16">
        <v>3100</v>
      </c>
      <c r="D645" s="28">
        <v>1304</v>
      </c>
    </row>
    <row r="646" spans="1:4">
      <c r="A646" s="1" t="str">
        <f t="shared" ref="A646:A709" si="25">"FRK "&amp;B646&amp;" "&amp;C646</f>
        <v>FRK 0125 0250 3200</v>
      </c>
      <c r="B646" s="13" t="str">
        <f t="shared" si="24"/>
        <v>0125 0250</v>
      </c>
      <c r="C646" s="16">
        <v>3200</v>
      </c>
      <c r="D646" s="28">
        <v>1350</v>
      </c>
    </row>
    <row r="647" spans="1:4">
      <c r="A647" s="1" t="str">
        <f t="shared" si="25"/>
        <v>FRK 0125 0250 3300</v>
      </c>
      <c r="B647" s="13" t="str">
        <f t="shared" si="24"/>
        <v>0125 0250</v>
      </c>
      <c r="C647" s="16">
        <v>3300</v>
      </c>
      <c r="D647" s="28">
        <v>1397</v>
      </c>
    </row>
    <row r="648" spans="1:4">
      <c r="A648" s="1" t="str">
        <f t="shared" si="25"/>
        <v>FRK 0125 0250 3400</v>
      </c>
      <c r="B648" s="13" t="str">
        <f t="shared" si="24"/>
        <v>0125 0250</v>
      </c>
      <c r="C648" s="16">
        <v>3400</v>
      </c>
      <c r="D648" s="28">
        <v>1443</v>
      </c>
    </row>
    <row r="649" spans="1:4">
      <c r="A649" s="1" t="str">
        <f t="shared" si="25"/>
        <v>FRK 0125 0250 3500</v>
      </c>
      <c r="B649" s="13" t="str">
        <f t="shared" si="24"/>
        <v>0125 0250</v>
      </c>
      <c r="C649" s="16">
        <v>3500</v>
      </c>
      <c r="D649" s="28">
        <v>1490</v>
      </c>
    </row>
    <row r="650" spans="1:4">
      <c r="A650" s="1" t="str">
        <f t="shared" si="25"/>
        <v>FRK 0125 0250 3600</v>
      </c>
      <c r="B650" s="13" t="str">
        <f t="shared" si="24"/>
        <v>0125 0250</v>
      </c>
      <c r="C650" s="16">
        <v>3600</v>
      </c>
      <c r="D650" s="28">
        <v>1536</v>
      </c>
    </row>
    <row r="651" spans="1:4">
      <c r="A651" s="1" t="str">
        <f t="shared" si="25"/>
        <v>FRK 0125 0250 3700</v>
      </c>
      <c r="B651" s="13" t="str">
        <f t="shared" si="24"/>
        <v>0125 0250</v>
      </c>
      <c r="C651" s="16">
        <v>3700</v>
      </c>
      <c r="D651" s="28">
        <v>1583</v>
      </c>
    </row>
    <row r="652" spans="1:4">
      <c r="A652" s="1" t="str">
        <f t="shared" si="25"/>
        <v>FRK 0125 0250 3800</v>
      </c>
      <c r="B652" s="13" t="str">
        <f t="shared" si="24"/>
        <v>0125 0250</v>
      </c>
      <c r="C652" s="16">
        <v>3800</v>
      </c>
      <c r="D652" s="28">
        <v>1629</v>
      </c>
    </row>
    <row r="653" spans="1:4">
      <c r="A653" s="1" t="str">
        <f t="shared" si="25"/>
        <v>FRK 0125 0250 3900</v>
      </c>
      <c r="B653" s="13" t="str">
        <f t="shared" si="24"/>
        <v>0125 0250</v>
      </c>
      <c r="C653" s="16">
        <v>3900</v>
      </c>
      <c r="D653" s="28">
        <v>1676</v>
      </c>
    </row>
    <row r="654" spans="1:4">
      <c r="A654" s="1" t="str">
        <f t="shared" si="25"/>
        <v>FRK 0125 0250 4000</v>
      </c>
      <c r="B654" s="13" t="str">
        <f t="shared" si="24"/>
        <v>0125 0250</v>
      </c>
      <c r="C654" s="16">
        <v>4000</v>
      </c>
      <c r="D654" s="28">
        <v>1722</v>
      </c>
    </row>
    <row r="655" spans="1:4">
      <c r="A655" s="1" t="str">
        <f t="shared" si="25"/>
        <v>FRK 0125 0250 4100</v>
      </c>
      <c r="B655" s="13" t="str">
        <f t="shared" si="24"/>
        <v>0125 0250</v>
      </c>
      <c r="C655" s="16">
        <v>4100</v>
      </c>
      <c r="D655" s="28">
        <v>1769</v>
      </c>
    </row>
    <row r="656" spans="1:4">
      <c r="A656" s="1" t="str">
        <f t="shared" si="25"/>
        <v>FRK 0125 0250 4200</v>
      </c>
      <c r="B656" s="13" t="str">
        <f t="shared" si="24"/>
        <v>0125 0250</v>
      </c>
      <c r="C656" s="16">
        <v>4200</v>
      </c>
      <c r="D656" s="28">
        <v>1815</v>
      </c>
    </row>
    <row r="657" spans="1:4">
      <c r="A657" s="1" t="str">
        <f t="shared" si="25"/>
        <v>FRK 0125 0250 4300</v>
      </c>
      <c r="B657" s="13" t="str">
        <f t="shared" si="24"/>
        <v>0125 0250</v>
      </c>
      <c r="C657" s="16">
        <v>4300</v>
      </c>
      <c r="D657" s="28">
        <v>1862</v>
      </c>
    </row>
    <row r="658" spans="1:4">
      <c r="A658" s="1" t="str">
        <f t="shared" si="25"/>
        <v>FRK 0125 0250 4400</v>
      </c>
      <c r="B658" s="13" t="str">
        <f t="shared" si="24"/>
        <v>0125 0250</v>
      </c>
      <c r="C658" s="16">
        <v>4400</v>
      </c>
      <c r="D658" s="28">
        <v>1908</v>
      </c>
    </row>
    <row r="659" spans="1:4">
      <c r="A659" s="1" t="str">
        <f t="shared" si="25"/>
        <v>FRK 0125 0250 4500</v>
      </c>
      <c r="B659" s="13" t="str">
        <f t="shared" si="24"/>
        <v>0125 0250</v>
      </c>
      <c r="C659" s="16">
        <v>4500</v>
      </c>
      <c r="D659" s="28">
        <v>1955</v>
      </c>
    </row>
    <row r="660" spans="1:4">
      <c r="A660" s="1" t="str">
        <f t="shared" si="25"/>
        <v>FRK 0125 0250 4600</v>
      </c>
      <c r="B660" s="13" t="str">
        <f t="shared" si="24"/>
        <v>0125 0250</v>
      </c>
      <c r="C660" s="16">
        <v>4600</v>
      </c>
      <c r="D660" s="28">
        <v>2001</v>
      </c>
    </row>
    <row r="661" spans="1:4">
      <c r="A661" s="1" t="str">
        <f t="shared" si="25"/>
        <v>FRK 0125 0250 4700</v>
      </c>
      <c r="B661" s="13" t="str">
        <f t="shared" si="24"/>
        <v>0125 0250</v>
      </c>
      <c r="C661" s="16">
        <v>4700</v>
      </c>
      <c r="D661" s="28">
        <v>2048</v>
      </c>
    </row>
    <row r="662" spans="1:4" ht="16.5" thickBot="1">
      <c r="A662" s="1" t="str">
        <f t="shared" si="25"/>
        <v>FRK 0125 0250 4800</v>
      </c>
      <c r="B662" s="13" t="str">
        <f t="shared" si="24"/>
        <v>0125 0250</v>
      </c>
      <c r="C662" s="18">
        <v>4800</v>
      </c>
      <c r="D662" s="29">
        <v>2094</v>
      </c>
    </row>
    <row r="663" spans="1:4" ht="16.5" thickBot="1">
      <c r="A663" s="1" t="str">
        <f t="shared" si="25"/>
        <v>FRK  V x Š [mm]</v>
      </c>
      <c r="C663" s="6" t="s">
        <v>0</v>
      </c>
      <c r="D663" s="25" t="s">
        <v>16</v>
      </c>
    </row>
    <row r="664" spans="1:4" ht="16.5" thickBot="1">
      <c r="A664" s="1" t="str">
        <f t="shared" si="25"/>
        <v>FRK  L [mm]</v>
      </c>
      <c r="C664" s="10" t="s">
        <v>27</v>
      </c>
      <c r="D664" s="33" t="s">
        <v>28</v>
      </c>
    </row>
    <row r="665" spans="1:4">
      <c r="A665" s="1" t="str">
        <f t="shared" si="25"/>
        <v>FRK 0125 0300 700</v>
      </c>
      <c r="B665" s="13" t="str">
        <f>$D$663</f>
        <v>0125 0300</v>
      </c>
      <c r="C665" s="14">
        <v>700</v>
      </c>
      <c r="D665" s="34">
        <v>213</v>
      </c>
    </row>
    <row r="666" spans="1:4">
      <c r="A666" s="1" t="str">
        <f t="shared" si="25"/>
        <v>FRK 0125 0300 800</v>
      </c>
      <c r="B666" s="13" t="str">
        <f t="shared" ref="B666:B706" si="26">$D$663</f>
        <v>0125 0300</v>
      </c>
      <c r="C666" s="16">
        <v>800</v>
      </c>
      <c r="D666" s="28">
        <v>266</v>
      </c>
    </row>
    <row r="667" spans="1:4">
      <c r="A667" s="1" t="str">
        <f t="shared" si="25"/>
        <v>FRK 0125 0300 900</v>
      </c>
      <c r="B667" s="13" t="str">
        <f t="shared" si="26"/>
        <v>0125 0300</v>
      </c>
      <c r="C667" s="16">
        <v>900</v>
      </c>
      <c r="D667" s="28">
        <v>319</v>
      </c>
    </row>
    <row r="668" spans="1:4">
      <c r="A668" s="1" t="str">
        <f t="shared" si="25"/>
        <v>FRK 0125 0300 1000</v>
      </c>
      <c r="B668" s="13" t="str">
        <f t="shared" si="26"/>
        <v>0125 0300</v>
      </c>
      <c r="C668" s="16">
        <v>1000</v>
      </c>
      <c r="D668" s="28">
        <v>372</v>
      </c>
    </row>
    <row r="669" spans="1:4">
      <c r="A669" s="1" t="str">
        <f t="shared" si="25"/>
        <v>FRK 0125 0300 1100</v>
      </c>
      <c r="B669" s="13" t="str">
        <f t="shared" si="26"/>
        <v>0125 0300</v>
      </c>
      <c r="C669" s="16">
        <v>1100</v>
      </c>
      <c r="D669" s="28">
        <v>424</v>
      </c>
    </row>
    <row r="670" spans="1:4">
      <c r="A670" s="1" t="str">
        <f t="shared" si="25"/>
        <v>FRK 0125 0300 1200</v>
      </c>
      <c r="B670" s="13" t="str">
        <f t="shared" si="26"/>
        <v>0125 0300</v>
      </c>
      <c r="C670" s="16">
        <v>1200</v>
      </c>
      <c r="D670" s="28">
        <v>477</v>
      </c>
    </row>
    <row r="671" spans="1:4">
      <c r="A671" s="1" t="str">
        <f t="shared" si="25"/>
        <v>FRK 0125 0300 1300</v>
      </c>
      <c r="B671" s="13" t="str">
        <f t="shared" si="26"/>
        <v>0125 0300</v>
      </c>
      <c r="C671" s="16">
        <v>1300</v>
      </c>
      <c r="D671" s="28">
        <v>530</v>
      </c>
    </row>
    <row r="672" spans="1:4">
      <c r="A672" s="1" t="str">
        <f t="shared" si="25"/>
        <v>FRK 0125 0300 1400</v>
      </c>
      <c r="B672" s="13" t="str">
        <f t="shared" si="26"/>
        <v>0125 0300</v>
      </c>
      <c r="C672" s="16">
        <v>1400</v>
      </c>
      <c r="D672" s="28">
        <v>583</v>
      </c>
    </row>
    <row r="673" spans="1:4">
      <c r="A673" s="1" t="str">
        <f t="shared" si="25"/>
        <v>FRK 0125 0300 1500</v>
      </c>
      <c r="B673" s="13" t="str">
        <f t="shared" si="26"/>
        <v>0125 0300</v>
      </c>
      <c r="C673" s="16">
        <v>1500</v>
      </c>
      <c r="D673" s="28">
        <v>635</v>
      </c>
    </row>
    <row r="674" spans="1:4">
      <c r="A674" s="1" t="str">
        <f t="shared" si="25"/>
        <v>FRK 0125 0300 1600</v>
      </c>
      <c r="B674" s="13" t="str">
        <f t="shared" si="26"/>
        <v>0125 0300</v>
      </c>
      <c r="C674" s="16">
        <v>1600</v>
      </c>
      <c r="D674" s="28">
        <v>688</v>
      </c>
    </row>
    <row r="675" spans="1:4">
      <c r="A675" s="1" t="str">
        <f t="shared" si="25"/>
        <v>FRK 0125 0300 1700</v>
      </c>
      <c r="B675" s="13" t="str">
        <f t="shared" si="26"/>
        <v>0125 0300</v>
      </c>
      <c r="C675" s="16">
        <v>1700</v>
      </c>
      <c r="D675" s="28">
        <v>741</v>
      </c>
    </row>
    <row r="676" spans="1:4">
      <c r="A676" s="1" t="str">
        <f t="shared" si="25"/>
        <v>FRK 0125 0300 1800</v>
      </c>
      <c r="B676" s="13" t="str">
        <f t="shared" si="26"/>
        <v>0125 0300</v>
      </c>
      <c r="C676" s="16">
        <v>1800</v>
      </c>
      <c r="D676" s="28">
        <v>793</v>
      </c>
    </row>
    <row r="677" spans="1:4">
      <c r="A677" s="1" t="str">
        <f t="shared" si="25"/>
        <v>FRK 0125 0300 1900</v>
      </c>
      <c r="B677" s="13" t="str">
        <f t="shared" si="26"/>
        <v>0125 0300</v>
      </c>
      <c r="C677" s="16">
        <v>1900</v>
      </c>
      <c r="D677" s="28">
        <v>846</v>
      </c>
    </row>
    <row r="678" spans="1:4">
      <c r="A678" s="1" t="str">
        <f t="shared" si="25"/>
        <v>FRK 0125 0300 2000</v>
      </c>
      <c r="B678" s="13" t="str">
        <f t="shared" si="26"/>
        <v>0125 0300</v>
      </c>
      <c r="C678" s="16">
        <v>2000</v>
      </c>
      <c r="D678" s="28">
        <v>899</v>
      </c>
    </row>
    <row r="679" spans="1:4">
      <c r="A679" s="1" t="str">
        <f t="shared" si="25"/>
        <v>FRK 0125 0300 2100</v>
      </c>
      <c r="B679" s="13" t="str">
        <f t="shared" si="26"/>
        <v>0125 0300</v>
      </c>
      <c r="C679" s="16">
        <v>2100</v>
      </c>
      <c r="D679" s="28">
        <v>952</v>
      </c>
    </row>
    <row r="680" spans="1:4">
      <c r="A680" s="1" t="str">
        <f t="shared" si="25"/>
        <v>FRK 0125 0300 2200</v>
      </c>
      <c r="B680" s="13" t="str">
        <f t="shared" si="26"/>
        <v>0125 0300</v>
      </c>
      <c r="C680" s="16">
        <v>2200</v>
      </c>
      <c r="D680" s="28">
        <v>1004</v>
      </c>
    </row>
    <row r="681" spans="1:4">
      <c r="A681" s="1" t="str">
        <f t="shared" si="25"/>
        <v>FRK 0125 0300 2300</v>
      </c>
      <c r="B681" s="13" t="str">
        <f t="shared" si="26"/>
        <v>0125 0300</v>
      </c>
      <c r="C681" s="16">
        <v>2300</v>
      </c>
      <c r="D681" s="28">
        <v>1057</v>
      </c>
    </row>
    <row r="682" spans="1:4">
      <c r="A682" s="1" t="str">
        <f t="shared" si="25"/>
        <v>FRK 0125 0300 2400</v>
      </c>
      <c r="B682" s="13" t="str">
        <f t="shared" si="26"/>
        <v>0125 0300</v>
      </c>
      <c r="C682" s="16">
        <v>2400</v>
      </c>
      <c r="D682" s="28">
        <v>1110</v>
      </c>
    </row>
    <row r="683" spans="1:4">
      <c r="A683" s="1" t="str">
        <f t="shared" si="25"/>
        <v>FRK 0125 0300 2500</v>
      </c>
      <c r="B683" s="13" t="str">
        <f t="shared" si="26"/>
        <v>0125 0300</v>
      </c>
      <c r="C683" s="16">
        <v>2500</v>
      </c>
      <c r="D683" s="28">
        <v>1162</v>
      </c>
    </row>
    <row r="684" spans="1:4">
      <c r="A684" s="1" t="str">
        <f t="shared" si="25"/>
        <v>FRK 0125 0300 2600</v>
      </c>
      <c r="B684" s="13" t="str">
        <f t="shared" si="26"/>
        <v>0125 0300</v>
      </c>
      <c r="C684" s="16">
        <v>2600</v>
      </c>
      <c r="D684" s="28">
        <v>1215</v>
      </c>
    </row>
    <row r="685" spans="1:4">
      <c r="A685" s="1" t="str">
        <f t="shared" si="25"/>
        <v>FRK 0125 0300 2700</v>
      </c>
      <c r="B685" s="13" t="str">
        <f t="shared" si="26"/>
        <v>0125 0300</v>
      </c>
      <c r="C685" s="16">
        <v>2700</v>
      </c>
      <c r="D685" s="28">
        <v>1268</v>
      </c>
    </row>
    <row r="686" spans="1:4">
      <c r="A686" s="1" t="str">
        <f t="shared" si="25"/>
        <v>FRK 0125 0300 2800</v>
      </c>
      <c r="B686" s="13" t="str">
        <f t="shared" si="26"/>
        <v>0125 0300</v>
      </c>
      <c r="C686" s="16">
        <v>2800</v>
      </c>
      <c r="D686" s="28">
        <v>1321</v>
      </c>
    </row>
    <row r="687" spans="1:4">
      <c r="A687" s="1" t="str">
        <f t="shared" si="25"/>
        <v>FRK 0125 0300 2900</v>
      </c>
      <c r="B687" s="13" t="str">
        <f t="shared" si="26"/>
        <v>0125 0300</v>
      </c>
      <c r="C687" s="16">
        <v>2900</v>
      </c>
      <c r="D687" s="28">
        <v>1373</v>
      </c>
    </row>
    <row r="688" spans="1:4">
      <c r="A688" s="1" t="str">
        <f t="shared" si="25"/>
        <v>FRK 0125 0300 3000</v>
      </c>
      <c r="B688" s="13" t="str">
        <f t="shared" si="26"/>
        <v>0125 0300</v>
      </c>
      <c r="C688" s="16">
        <v>3000</v>
      </c>
      <c r="D688" s="28">
        <v>1426</v>
      </c>
    </row>
    <row r="689" spans="1:4">
      <c r="A689" s="1" t="str">
        <f t="shared" si="25"/>
        <v>FRK 0125 0300 3100</v>
      </c>
      <c r="B689" s="13" t="str">
        <f t="shared" si="26"/>
        <v>0125 0300</v>
      </c>
      <c r="C689" s="16">
        <v>3100</v>
      </c>
      <c r="D689" s="28">
        <v>1479</v>
      </c>
    </row>
    <row r="690" spans="1:4">
      <c r="A690" s="1" t="str">
        <f t="shared" si="25"/>
        <v>FRK 0125 0300 3200</v>
      </c>
      <c r="B690" s="13" t="str">
        <f t="shared" si="26"/>
        <v>0125 0300</v>
      </c>
      <c r="C690" s="16">
        <v>3200</v>
      </c>
      <c r="D690" s="28">
        <v>1531</v>
      </c>
    </row>
    <row r="691" spans="1:4">
      <c r="A691" s="1" t="str">
        <f t="shared" si="25"/>
        <v>FRK 0125 0300 3300</v>
      </c>
      <c r="B691" s="13" t="str">
        <f t="shared" si="26"/>
        <v>0125 0300</v>
      </c>
      <c r="C691" s="16">
        <v>3300</v>
      </c>
      <c r="D691" s="28">
        <v>1584</v>
      </c>
    </row>
    <row r="692" spans="1:4">
      <c r="A692" s="1" t="str">
        <f t="shared" si="25"/>
        <v>FRK 0125 0300 3400</v>
      </c>
      <c r="B692" s="13" t="str">
        <f t="shared" si="26"/>
        <v>0125 0300</v>
      </c>
      <c r="C692" s="16">
        <v>3400</v>
      </c>
      <c r="D692" s="28">
        <v>1637</v>
      </c>
    </row>
    <row r="693" spans="1:4">
      <c r="A693" s="1" t="str">
        <f t="shared" si="25"/>
        <v>FRK 0125 0300 3500</v>
      </c>
      <c r="B693" s="13" t="str">
        <f t="shared" si="26"/>
        <v>0125 0300</v>
      </c>
      <c r="C693" s="16">
        <v>3500</v>
      </c>
      <c r="D693" s="28">
        <v>1690</v>
      </c>
    </row>
    <row r="694" spans="1:4">
      <c r="A694" s="1" t="str">
        <f t="shared" si="25"/>
        <v>FRK 0125 0300 3600</v>
      </c>
      <c r="B694" s="13" t="str">
        <f t="shared" si="26"/>
        <v>0125 0300</v>
      </c>
      <c r="C694" s="16">
        <v>3600</v>
      </c>
      <c r="D694" s="28">
        <v>1742</v>
      </c>
    </row>
    <row r="695" spans="1:4">
      <c r="A695" s="1" t="str">
        <f t="shared" si="25"/>
        <v>FRK 0125 0300 3700</v>
      </c>
      <c r="B695" s="13" t="str">
        <f t="shared" si="26"/>
        <v>0125 0300</v>
      </c>
      <c r="C695" s="16">
        <v>3700</v>
      </c>
      <c r="D695" s="28">
        <v>1795</v>
      </c>
    </row>
    <row r="696" spans="1:4">
      <c r="A696" s="1" t="str">
        <f t="shared" si="25"/>
        <v>FRK 0125 0300 3800</v>
      </c>
      <c r="B696" s="13" t="str">
        <f t="shared" si="26"/>
        <v>0125 0300</v>
      </c>
      <c r="C696" s="16">
        <v>3800</v>
      </c>
      <c r="D696" s="28">
        <v>1848</v>
      </c>
    </row>
    <row r="697" spans="1:4">
      <c r="A697" s="1" t="str">
        <f t="shared" si="25"/>
        <v>FRK 0125 0300 3900</v>
      </c>
      <c r="B697" s="13" t="str">
        <f t="shared" si="26"/>
        <v>0125 0300</v>
      </c>
      <c r="C697" s="16">
        <v>3900</v>
      </c>
      <c r="D697" s="28">
        <v>1900</v>
      </c>
    </row>
    <row r="698" spans="1:4">
      <c r="A698" s="1" t="str">
        <f t="shared" si="25"/>
        <v>FRK 0125 0300 4000</v>
      </c>
      <c r="B698" s="13" t="str">
        <f t="shared" si="26"/>
        <v>0125 0300</v>
      </c>
      <c r="C698" s="16">
        <v>4000</v>
      </c>
      <c r="D698" s="28">
        <v>1953</v>
      </c>
    </row>
    <row r="699" spans="1:4">
      <c r="A699" s="1" t="str">
        <f t="shared" si="25"/>
        <v>FRK 0125 0300 4100</v>
      </c>
      <c r="B699" s="13" t="str">
        <f t="shared" si="26"/>
        <v>0125 0300</v>
      </c>
      <c r="C699" s="16">
        <v>4100</v>
      </c>
      <c r="D699" s="28">
        <v>2006</v>
      </c>
    </row>
    <row r="700" spans="1:4">
      <c r="A700" s="1" t="str">
        <f t="shared" si="25"/>
        <v>FRK 0125 0300 4200</v>
      </c>
      <c r="B700" s="13" t="str">
        <f t="shared" si="26"/>
        <v>0125 0300</v>
      </c>
      <c r="C700" s="16">
        <v>4200</v>
      </c>
      <c r="D700" s="28">
        <v>2059</v>
      </c>
    </row>
    <row r="701" spans="1:4">
      <c r="A701" s="1" t="str">
        <f t="shared" si="25"/>
        <v>FRK 0125 0300 4300</v>
      </c>
      <c r="B701" s="13" t="str">
        <f t="shared" si="26"/>
        <v>0125 0300</v>
      </c>
      <c r="C701" s="16">
        <v>4300</v>
      </c>
      <c r="D701" s="28">
        <v>2111</v>
      </c>
    </row>
    <row r="702" spans="1:4">
      <c r="A702" s="1" t="str">
        <f t="shared" si="25"/>
        <v>FRK 0125 0300 4400</v>
      </c>
      <c r="B702" s="13" t="str">
        <f t="shared" si="26"/>
        <v>0125 0300</v>
      </c>
      <c r="C702" s="16">
        <v>4400</v>
      </c>
      <c r="D702" s="28">
        <v>2164</v>
      </c>
    </row>
    <row r="703" spans="1:4">
      <c r="A703" s="1" t="str">
        <f t="shared" si="25"/>
        <v>FRK 0125 0300 4500</v>
      </c>
      <c r="B703" s="13" t="str">
        <f t="shared" si="26"/>
        <v>0125 0300</v>
      </c>
      <c r="C703" s="16">
        <v>4500</v>
      </c>
      <c r="D703" s="28">
        <v>2217</v>
      </c>
    </row>
    <row r="704" spans="1:4">
      <c r="A704" s="1" t="str">
        <f t="shared" si="25"/>
        <v>FRK 0125 0300 4600</v>
      </c>
      <c r="B704" s="13" t="str">
        <f t="shared" si="26"/>
        <v>0125 0300</v>
      </c>
      <c r="C704" s="16">
        <v>4600</v>
      </c>
      <c r="D704" s="28">
        <v>2270</v>
      </c>
    </row>
    <row r="705" spans="1:4">
      <c r="A705" s="1" t="str">
        <f t="shared" si="25"/>
        <v>FRK 0125 0300 4700</v>
      </c>
      <c r="B705" s="13" t="str">
        <f t="shared" si="26"/>
        <v>0125 0300</v>
      </c>
      <c r="C705" s="16">
        <v>4700</v>
      </c>
      <c r="D705" s="28">
        <v>2322</v>
      </c>
    </row>
    <row r="706" spans="1:4" ht="16.5" thickBot="1">
      <c r="A706" s="1" t="str">
        <f t="shared" si="25"/>
        <v>FRK 0125 0300 4800</v>
      </c>
      <c r="B706" s="13" t="str">
        <f t="shared" si="26"/>
        <v>0125 0300</v>
      </c>
      <c r="C706" s="18">
        <v>4800</v>
      </c>
      <c r="D706" s="29">
        <v>2375</v>
      </c>
    </row>
    <row r="707" spans="1:4" ht="16.5" thickBot="1">
      <c r="A707" s="1" t="str">
        <f t="shared" si="25"/>
        <v>FRK  V x Š [mm]</v>
      </c>
      <c r="C707" s="6" t="s">
        <v>0</v>
      </c>
      <c r="D707" s="20" t="s">
        <v>17</v>
      </c>
    </row>
    <row r="708" spans="1:4" ht="16.5" thickBot="1">
      <c r="A708" s="1" t="str">
        <f t="shared" si="25"/>
        <v>FRK  L [mm]</v>
      </c>
      <c r="C708" s="10" t="s">
        <v>27</v>
      </c>
      <c r="D708" s="35" t="s">
        <v>36</v>
      </c>
    </row>
    <row r="709" spans="1:4">
      <c r="A709" s="1" t="str">
        <f t="shared" si="25"/>
        <v>FRK 0125 0425 700</v>
      </c>
      <c r="B709" s="13" t="str">
        <f>$D$707</f>
        <v>0125 0425</v>
      </c>
      <c r="C709" s="14">
        <v>700</v>
      </c>
      <c r="D709" s="36">
        <v>319</v>
      </c>
    </row>
    <row r="710" spans="1:4">
      <c r="A710" s="1" t="str">
        <f t="shared" ref="A710:A773" si="27">"FRK "&amp;B710&amp;" "&amp;C710</f>
        <v>FRK 0125 0425 800</v>
      </c>
      <c r="B710" s="13" t="str">
        <f t="shared" ref="B710:B750" si="28">$D$707</f>
        <v>0125 0425</v>
      </c>
      <c r="C710" s="16">
        <v>800</v>
      </c>
      <c r="D710" s="23">
        <v>398</v>
      </c>
    </row>
    <row r="711" spans="1:4">
      <c r="A711" s="1" t="str">
        <f t="shared" si="27"/>
        <v>FRK 0125 0425 900</v>
      </c>
      <c r="B711" s="13" t="str">
        <f t="shared" si="28"/>
        <v>0125 0425</v>
      </c>
      <c r="C711" s="16">
        <v>900</v>
      </c>
      <c r="D711" s="23">
        <v>477</v>
      </c>
    </row>
    <row r="712" spans="1:4">
      <c r="A712" s="1" t="str">
        <f t="shared" si="27"/>
        <v>FRK 0125 0425 1000</v>
      </c>
      <c r="B712" s="13" t="str">
        <f t="shared" si="28"/>
        <v>0125 0425</v>
      </c>
      <c r="C712" s="16">
        <v>1000</v>
      </c>
      <c r="D712" s="23">
        <v>556</v>
      </c>
    </row>
    <row r="713" spans="1:4">
      <c r="A713" s="1" t="str">
        <f t="shared" si="27"/>
        <v>FRK 0125 0425 1100</v>
      </c>
      <c r="B713" s="13" t="str">
        <f t="shared" si="28"/>
        <v>0125 0425</v>
      </c>
      <c r="C713" s="16">
        <v>1100</v>
      </c>
      <c r="D713" s="23">
        <v>635</v>
      </c>
    </row>
    <row r="714" spans="1:4">
      <c r="A714" s="1" t="str">
        <f t="shared" si="27"/>
        <v>FRK 0125 0425 1200</v>
      </c>
      <c r="B714" s="13" t="str">
        <f t="shared" si="28"/>
        <v>0125 0425</v>
      </c>
      <c r="C714" s="16">
        <v>1200</v>
      </c>
      <c r="D714" s="23">
        <v>714</v>
      </c>
    </row>
    <row r="715" spans="1:4">
      <c r="A715" s="1" t="str">
        <f t="shared" si="27"/>
        <v>FRK 0125 0425 1300</v>
      </c>
      <c r="B715" s="13" t="str">
        <f t="shared" si="28"/>
        <v>0125 0425</v>
      </c>
      <c r="C715" s="16">
        <v>1300</v>
      </c>
      <c r="D715" s="23">
        <v>793</v>
      </c>
    </row>
    <row r="716" spans="1:4">
      <c r="A716" s="1" t="str">
        <f t="shared" si="27"/>
        <v>FRK 0125 0425 1400</v>
      </c>
      <c r="B716" s="13" t="str">
        <f t="shared" si="28"/>
        <v>0125 0425</v>
      </c>
      <c r="C716" s="16">
        <v>1400</v>
      </c>
      <c r="D716" s="23">
        <v>872</v>
      </c>
    </row>
    <row r="717" spans="1:4">
      <c r="A717" s="1" t="str">
        <f t="shared" si="27"/>
        <v>FRK 0125 0425 1500</v>
      </c>
      <c r="B717" s="13" t="str">
        <f t="shared" si="28"/>
        <v>0125 0425</v>
      </c>
      <c r="C717" s="16">
        <v>1500</v>
      </c>
      <c r="D717" s="23">
        <v>951</v>
      </c>
    </row>
    <row r="718" spans="1:4">
      <c r="A718" s="1" t="str">
        <f t="shared" si="27"/>
        <v>FRK 0125 0425 1600</v>
      </c>
      <c r="B718" s="13" t="str">
        <f t="shared" si="28"/>
        <v>0125 0425</v>
      </c>
      <c r="C718" s="16">
        <v>1600</v>
      </c>
      <c r="D718" s="23">
        <v>1030</v>
      </c>
    </row>
    <row r="719" spans="1:4">
      <c r="A719" s="1" t="str">
        <f t="shared" si="27"/>
        <v>FRK 0125 0425 1700</v>
      </c>
      <c r="B719" s="13" t="str">
        <f t="shared" si="28"/>
        <v>0125 0425</v>
      </c>
      <c r="C719" s="16">
        <v>1700</v>
      </c>
      <c r="D719" s="23">
        <v>1109</v>
      </c>
    </row>
    <row r="720" spans="1:4">
      <c r="A720" s="1" t="str">
        <f t="shared" si="27"/>
        <v>FRK 0125 0425 1800</v>
      </c>
      <c r="B720" s="13" t="str">
        <f t="shared" si="28"/>
        <v>0125 0425</v>
      </c>
      <c r="C720" s="16">
        <v>1800</v>
      </c>
      <c r="D720" s="23">
        <v>1187</v>
      </c>
    </row>
    <row r="721" spans="1:4">
      <c r="A721" s="1" t="str">
        <f t="shared" si="27"/>
        <v>FRK 0125 0425 1900</v>
      </c>
      <c r="B721" s="13" t="str">
        <f t="shared" si="28"/>
        <v>0125 0425</v>
      </c>
      <c r="C721" s="16">
        <v>1900</v>
      </c>
      <c r="D721" s="23">
        <v>1266</v>
      </c>
    </row>
    <row r="722" spans="1:4">
      <c r="A722" s="1" t="str">
        <f t="shared" si="27"/>
        <v>FRK 0125 0425 2000</v>
      </c>
      <c r="B722" s="13" t="str">
        <f t="shared" si="28"/>
        <v>0125 0425</v>
      </c>
      <c r="C722" s="16">
        <v>2000</v>
      </c>
      <c r="D722" s="23">
        <v>1345</v>
      </c>
    </row>
    <row r="723" spans="1:4">
      <c r="A723" s="1" t="str">
        <f t="shared" si="27"/>
        <v>FRK 0125 0425 2100</v>
      </c>
      <c r="B723" s="13" t="str">
        <f t="shared" si="28"/>
        <v>0125 0425</v>
      </c>
      <c r="C723" s="16">
        <v>2100</v>
      </c>
      <c r="D723" s="23">
        <v>1424</v>
      </c>
    </row>
    <row r="724" spans="1:4">
      <c r="A724" s="1" t="str">
        <f t="shared" si="27"/>
        <v>FRK 0125 0425 2200</v>
      </c>
      <c r="B724" s="13" t="str">
        <f t="shared" si="28"/>
        <v>0125 0425</v>
      </c>
      <c r="C724" s="16">
        <v>2200</v>
      </c>
      <c r="D724" s="23">
        <v>1503</v>
      </c>
    </row>
    <row r="725" spans="1:4">
      <c r="A725" s="1" t="str">
        <f t="shared" si="27"/>
        <v>FRK 0125 0425 2300</v>
      </c>
      <c r="B725" s="13" t="str">
        <f t="shared" si="28"/>
        <v>0125 0425</v>
      </c>
      <c r="C725" s="16">
        <v>2300</v>
      </c>
      <c r="D725" s="23">
        <v>1582</v>
      </c>
    </row>
    <row r="726" spans="1:4">
      <c r="A726" s="1" t="str">
        <f t="shared" si="27"/>
        <v>FRK 0125 0425 2400</v>
      </c>
      <c r="B726" s="13" t="str">
        <f t="shared" si="28"/>
        <v>0125 0425</v>
      </c>
      <c r="C726" s="16">
        <v>2400</v>
      </c>
      <c r="D726" s="23">
        <v>1661</v>
      </c>
    </row>
    <row r="727" spans="1:4">
      <c r="A727" s="1" t="str">
        <f t="shared" si="27"/>
        <v>FRK 0125 0425 2500</v>
      </c>
      <c r="B727" s="13" t="str">
        <f t="shared" si="28"/>
        <v>0125 0425</v>
      </c>
      <c r="C727" s="16">
        <v>2500</v>
      </c>
      <c r="D727" s="23">
        <v>1740</v>
      </c>
    </row>
    <row r="728" spans="1:4">
      <c r="A728" s="1" t="str">
        <f t="shared" si="27"/>
        <v>FRK 0125 0425 2600</v>
      </c>
      <c r="B728" s="13" t="str">
        <f t="shared" si="28"/>
        <v>0125 0425</v>
      </c>
      <c r="C728" s="16">
        <v>2600</v>
      </c>
      <c r="D728" s="23">
        <v>1819</v>
      </c>
    </row>
    <row r="729" spans="1:4">
      <c r="A729" s="1" t="str">
        <f t="shared" si="27"/>
        <v>FRK 0125 0425 2700</v>
      </c>
      <c r="B729" s="13" t="str">
        <f t="shared" si="28"/>
        <v>0125 0425</v>
      </c>
      <c r="C729" s="16">
        <v>2700</v>
      </c>
      <c r="D729" s="23">
        <v>1898</v>
      </c>
    </row>
    <row r="730" spans="1:4">
      <c r="A730" s="1" t="str">
        <f t="shared" si="27"/>
        <v>FRK 0125 0425 2800</v>
      </c>
      <c r="B730" s="13" t="str">
        <f t="shared" si="28"/>
        <v>0125 0425</v>
      </c>
      <c r="C730" s="16">
        <v>2800</v>
      </c>
      <c r="D730" s="23">
        <v>1977</v>
      </c>
    </row>
    <row r="731" spans="1:4">
      <c r="A731" s="1" t="str">
        <f t="shared" si="27"/>
        <v>FRK 0125 0425 2900</v>
      </c>
      <c r="B731" s="13" t="str">
        <f t="shared" si="28"/>
        <v>0125 0425</v>
      </c>
      <c r="C731" s="16">
        <v>2900</v>
      </c>
      <c r="D731" s="23">
        <v>2055</v>
      </c>
    </row>
    <row r="732" spans="1:4">
      <c r="A732" s="1" t="str">
        <f t="shared" si="27"/>
        <v>FRK 0125 0425 3000</v>
      </c>
      <c r="B732" s="13" t="str">
        <f t="shared" si="28"/>
        <v>0125 0425</v>
      </c>
      <c r="C732" s="16">
        <v>3000</v>
      </c>
      <c r="D732" s="23">
        <v>2134</v>
      </c>
    </row>
    <row r="733" spans="1:4">
      <c r="A733" s="1" t="str">
        <f t="shared" si="27"/>
        <v>FRK 0125 0425 3100</v>
      </c>
      <c r="B733" s="13" t="str">
        <f t="shared" si="28"/>
        <v>0125 0425</v>
      </c>
      <c r="C733" s="16">
        <v>3100</v>
      </c>
      <c r="D733" s="23">
        <v>2213</v>
      </c>
    </row>
    <row r="734" spans="1:4">
      <c r="A734" s="1" t="str">
        <f t="shared" si="27"/>
        <v>FRK 0125 0425 3200</v>
      </c>
      <c r="B734" s="13" t="str">
        <f t="shared" si="28"/>
        <v>0125 0425</v>
      </c>
      <c r="C734" s="16">
        <v>3200</v>
      </c>
      <c r="D734" s="23">
        <v>2292</v>
      </c>
    </row>
    <row r="735" spans="1:4">
      <c r="A735" s="1" t="str">
        <f t="shared" si="27"/>
        <v>FRK 0125 0425 3300</v>
      </c>
      <c r="B735" s="13" t="str">
        <f t="shared" si="28"/>
        <v>0125 0425</v>
      </c>
      <c r="C735" s="16">
        <v>3300</v>
      </c>
      <c r="D735" s="23">
        <v>2371</v>
      </c>
    </row>
    <row r="736" spans="1:4">
      <c r="A736" s="1" t="str">
        <f t="shared" si="27"/>
        <v>FRK 0125 0425 3400</v>
      </c>
      <c r="B736" s="13" t="str">
        <f t="shared" si="28"/>
        <v>0125 0425</v>
      </c>
      <c r="C736" s="16">
        <v>3400</v>
      </c>
      <c r="D736" s="23">
        <v>2450</v>
      </c>
    </row>
    <row r="737" spans="1:4">
      <c r="A737" s="1" t="str">
        <f t="shared" si="27"/>
        <v>FRK 0125 0425 3500</v>
      </c>
      <c r="B737" s="13" t="str">
        <f t="shared" si="28"/>
        <v>0125 0425</v>
      </c>
      <c r="C737" s="16">
        <v>3500</v>
      </c>
      <c r="D737" s="23">
        <v>2529</v>
      </c>
    </row>
    <row r="738" spans="1:4">
      <c r="A738" s="1" t="str">
        <f t="shared" si="27"/>
        <v>FRK 0125 0425 3600</v>
      </c>
      <c r="B738" s="13" t="str">
        <f t="shared" si="28"/>
        <v>0125 0425</v>
      </c>
      <c r="C738" s="16">
        <v>3600</v>
      </c>
      <c r="D738" s="23">
        <v>2608</v>
      </c>
    </row>
    <row r="739" spans="1:4">
      <c r="A739" s="1" t="str">
        <f t="shared" si="27"/>
        <v>FRK 0125 0425 3700</v>
      </c>
      <c r="B739" s="13" t="str">
        <f t="shared" si="28"/>
        <v>0125 0425</v>
      </c>
      <c r="C739" s="16">
        <v>3700</v>
      </c>
      <c r="D739" s="23">
        <v>2687</v>
      </c>
    </row>
    <row r="740" spans="1:4">
      <c r="A740" s="1" t="str">
        <f t="shared" si="27"/>
        <v>FRK 0125 0425 3800</v>
      </c>
      <c r="B740" s="13" t="str">
        <f t="shared" si="28"/>
        <v>0125 0425</v>
      </c>
      <c r="C740" s="16">
        <v>3800</v>
      </c>
      <c r="D740" s="23">
        <v>2766</v>
      </c>
    </row>
    <row r="741" spans="1:4">
      <c r="A741" s="1" t="str">
        <f t="shared" si="27"/>
        <v>FRK 0125 0425 3900</v>
      </c>
      <c r="B741" s="13" t="str">
        <f t="shared" si="28"/>
        <v>0125 0425</v>
      </c>
      <c r="C741" s="16">
        <v>3900</v>
      </c>
      <c r="D741" s="23">
        <v>2844</v>
      </c>
    </row>
    <row r="742" spans="1:4">
      <c r="A742" s="1" t="str">
        <f t="shared" si="27"/>
        <v>FRK 0125 0425 4000</v>
      </c>
      <c r="B742" s="13" t="str">
        <f t="shared" si="28"/>
        <v>0125 0425</v>
      </c>
      <c r="C742" s="16">
        <v>4000</v>
      </c>
      <c r="D742" s="23">
        <v>2923</v>
      </c>
    </row>
    <row r="743" spans="1:4">
      <c r="A743" s="1" t="str">
        <f t="shared" si="27"/>
        <v>FRK 0125 0425 4100</v>
      </c>
      <c r="B743" s="13" t="str">
        <f t="shared" si="28"/>
        <v>0125 0425</v>
      </c>
      <c r="C743" s="16">
        <v>4100</v>
      </c>
      <c r="D743" s="23">
        <v>3002</v>
      </c>
    </row>
    <row r="744" spans="1:4">
      <c r="A744" s="1" t="str">
        <f t="shared" si="27"/>
        <v>FRK 0125 0425 4200</v>
      </c>
      <c r="B744" s="13" t="str">
        <f t="shared" si="28"/>
        <v>0125 0425</v>
      </c>
      <c r="C744" s="16">
        <v>4200</v>
      </c>
      <c r="D744" s="23">
        <v>3081</v>
      </c>
    </row>
    <row r="745" spans="1:4">
      <c r="A745" s="1" t="str">
        <f t="shared" si="27"/>
        <v>FRK 0125 0425 4300</v>
      </c>
      <c r="B745" s="13" t="str">
        <f t="shared" si="28"/>
        <v>0125 0425</v>
      </c>
      <c r="C745" s="16">
        <v>4300</v>
      </c>
      <c r="D745" s="23">
        <v>3160</v>
      </c>
    </row>
    <row r="746" spans="1:4">
      <c r="A746" s="1" t="str">
        <f t="shared" si="27"/>
        <v>FRK 0125 0425 4400</v>
      </c>
      <c r="B746" s="13" t="str">
        <f t="shared" si="28"/>
        <v>0125 0425</v>
      </c>
      <c r="C746" s="16">
        <v>4400</v>
      </c>
      <c r="D746" s="23">
        <v>3239</v>
      </c>
    </row>
    <row r="747" spans="1:4">
      <c r="A747" s="1" t="str">
        <f t="shared" si="27"/>
        <v>FRK 0125 0425 4500</v>
      </c>
      <c r="B747" s="13" t="str">
        <f t="shared" si="28"/>
        <v>0125 0425</v>
      </c>
      <c r="C747" s="16">
        <v>4500</v>
      </c>
      <c r="D747" s="23">
        <v>3318</v>
      </c>
    </row>
    <row r="748" spans="1:4">
      <c r="A748" s="1" t="str">
        <f t="shared" si="27"/>
        <v>FRK 0125 0425 4600</v>
      </c>
      <c r="B748" s="13" t="str">
        <f t="shared" si="28"/>
        <v>0125 0425</v>
      </c>
      <c r="C748" s="16">
        <v>4600</v>
      </c>
      <c r="D748" s="23">
        <v>3397</v>
      </c>
    </row>
    <row r="749" spans="1:4">
      <c r="A749" s="1" t="str">
        <f t="shared" si="27"/>
        <v>FRK 0125 0425 4700</v>
      </c>
      <c r="B749" s="13" t="str">
        <f t="shared" si="28"/>
        <v>0125 0425</v>
      </c>
      <c r="C749" s="16">
        <v>4700</v>
      </c>
      <c r="D749" s="23">
        <v>3476</v>
      </c>
    </row>
    <row r="750" spans="1:4" ht="16.5" thickBot="1">
      <c r="A750" s="1" t="str">
        <f t="shared" si="27"/>
        <v>FRK 0125 0425 4800</v>
      </c>
      <c r="B750" s="13" t="str">
        <f t="shared" si="28"/>
        <v>0125 0425</v>
      </c>
      <c r="C750" s="18">
        <v>4800</v>
      </c>
      <c r="D750" s="24">
        <v>3555</v>
      </c>
    </row>
    <row r="751" spans="1:4" ht="16.5" thickBot="1">
      <c r="A751" s="1" t="str">
        <f t="shared" si="27"/>
        <v>FRK  V x Š [mm]</v>
      </c>
      <c r="C751" s="6" t="s">
        <v>0</v>
      </c>
      <c r="D751" s="7" t="s">
        <v>18</v>
      </c>
    </row>
    <row r="752" spans="1:4" ht="16.5" thickBot="1">
      <c r="A752" s="1" t="str">
        <f t="shared" si="27"/>
        <v>FRK  L [mm]</v>
      </c>
      <c r="C752" s="10" t="s">
        <v>27</v>
      </c>
      <c r="D752" s="30" t="s">
        <v>40</v>
      </c>
    </row>
    <row r="753" spans="1:4">
      <c r="A753" s="1" t="str">
        <f t="shared" si="27"/>
        <v>FRK 0140 0175 700</v>
      </c>
      <c r="B753" s="13" t="str">
        <f>$D$751</f>
        <v>0140 0175</v>
      </c>
      <c r="C753" s="31">
        <v>700</v>
      </c>
      <c r="D753" s="32">
        <v>111</v>
      </c>
    </row>
    <row r="754" spans="1:4">
      <c r="A754" s="1" t="str">
        <f t="shared" si="27"/>
        <v>FRK 0140 0175 800</v>
      </c>
      <c r="B754" s="13" t="str">
        <f t="shared" ref="B754:B794" si="29">$D$751</f>
        <v>0140 0175</v>
      </c>
      <c r="C754" s="16">
        <v>800</v>
      </c>
      <c r="D754" s="17">
        <v>138</v>
      </c>
    </row>
    <row r="755" spans="1:4">
      <c r="A755" s="1" t="str">
        <f t="shared" si="27"/>
        <v>FRK 0140 0175 900</v>
      </c>
      <c r="B755" s="13" t="str">
        <f t="shared" si="29"/>
        <v>0140 0175</v>
      </c>
      <c r="C755" s="16">
        <v>900</v>
      </c>
      <c r="D755" s="17">
        <v>165</v>
      </c>
    </row>
    <row r="756" spans="1:4">
      <c r="A756" s="1" t="str">
        <f t="shared" si="27"/>
        <v>FRK 0140 0175 1000</v>
      </c>
      <c r="B756" s="13" t="str">
        <f t="shared" si="29"/>
        <v>0140 0175</v>
      </c>
      <c r="C756" s="16">
        <v>1000</v>
      </c>
      <c r="D756" s="17">
        <v>192</v>
      </c>
    </row>
    <row r="757" spans="1:4">
      <c r="A757" s="1" t="str">
        <f t="shared" si="27"/>
        <v>FRK 0140 0175 1100</v>
      </c>
      <c r="B757" s="13" t="str">
        <f t="shared" si="29"/>
        <v>0140 0175</v>
      </c>
      <c r="C757" s="16">
        <v>1100</v>
      </c>
      <c r="D757" s="17">
        <v>220</v>
      </c>
    </row>
    <row r="758" spans="1:4">
      <c r="A758" s="1" t="str">
        <f t="shared" si="27"/>
        <v>FRK 0140 0175 1200</v>
      </c>
      <c r="B758" s="13" t="str">
        <f t="shared" si="29"/>
        <v>0140 0175</v>
      </c>
      <c r="C758" s="16">
        <v>1200</v>
      </c>
      <c r="D758" s="17">
        <v>247</v>
      </c>
    </row>
    <row r="759" spans="1:4">
      <c r="A759" s="1" t="str">
        <f t="shared" si="27"/>
        <v>FRK 0140 0175 1300</v>
      </c>
      <c r="B759" s="13" t="str">
        <f t="shared" si="29"/>
        <v>0140 0175</v>
      </c>
      <c r="C759" s="16">
        <v>1300</v>
      </c>
      <c r="D759" s="17">
        <v>274</v>
      </c>
    </row>
    <row r="760" spans="1:4">
      <c r="A760" s="1" t="str">
        <f t="shared" si="27"/>
        <v>FRK 0140 0175 1400</v>
      </c>
      <c r="B760" s="13" t="str">
        <f t="shared" si="29"/>
        <v>0140 0175</v>
      </c>
      <c r="C760" s="16">
        <v>1400</v>
      </c>
      <c r="D760" s="17">
        <v>301</v>
      </c>
    </row>
    <row r="761" spans="1:4">
      <c r="A761" s="1" t="str">
        <f t="shared" si="27"/>
        <v>FRK 0140 0175 1500</v>
      </c>
      <c r="B761" s="13" t="str">
        <f t="shared" si="29"/>
        <v>0140 0175</v>
      </c>
      <c r="C761" s="16">
        <v>1500</v>
      </c>
      <c r="D761" s="17">
        <v>329</v>
      </c>
    </row>
    <row r="762" spans="1:4">
      <c r="A762" s="1" t="str">
        <f t="shared" si="27"/>
        <v>FRK 0140 0175 1600</v>
      </c>
      <c r="B762" s="13" t="str">
        <f t="shared" si="29"/>
        <v>0140 0175</v>
      </c>
      <c r="C762" s="16">
        <v>1600</v>
      </c>
      <c r="D762" s="17">
        <v>356</v>
      </c>
    </row>
    <row r="763" spans="1:4">
      <c r="A763" s="1" t="str">
        <f t="shared" si="27"/>
        <v>FRK 0140 0175 1700</v>
      </c>
      <c r="B763" s="13" t="str">
        <f t="shared" si="29"/>
        <v>0140 0175</v>
      </c>
      <c r="C763" s="16">
        <v>1700</v>
      </c>
      <c r="D763" s="17">
        <v>383</v>
      </c>
    </row>
    <row r="764" spans="1:4">
      <c r="A764" s="1" t="str">
        <f t="shared" si="27"/>
        <v>FRK 0140 0175 1800</v>
      </c>
      <c r="B764" s="13" t="str">
        <f t="shared" si="29"/>
        <v>0140 0175</v>
      </c>
      <c r="C764" s="16">
        <v>1800</v>
      </c>
      <c r="D764" s="17">
        <v>411</v>
      </c>
    </row>
    <row r="765" spans="1:4">
      <c r="A765" s="1" t="str">
        <f t="shared" si="27"/>
        <v>FRK 0140 0175 1900</v>
      </c>
      <c r="B765" s="13" t="str">
        <f t="shared" si="29"/>
        <v>0140 0175</v>
      </c>
      <c r="C765" s="16">
        <v>1900</v>
      </c>
      <c r="D765" s="17">
        <v>438</v>
      </c>
    </row>
    <row r="766" spans="1:4">
      <c r="A766" s="1" t="str">
        <f t="shared" si="27"/>
        <v>FRK 0140 0175 2000</v>
      </c>
      <c r="B766" s="13" t="str">
        <f t="shared" si="29"/>
        <v>0140 0175</v>
      </c>
      <c r="C766" s="16">
        <v>2000</v>
      </c>
      <c r="D766" s="17">
        <v>465</v>
      </c>
    </row>
    <row r="767" spans="1:4">
      <c r="A767" s="1" t="str">
        <f t="shared" si="27"/>
        <v>FRK 0140 0175 2100</v>
      </c>
      <c r="B767" s="13" t="str">
        <f t="shared" si="29"/>
        <v>0140 0175</v>
      </c>
      <c r="C767" s="16">
        <v>2100</v>
      </c>
      <c r="D767" s="17">
        <v>492</v>
      </c>
    </row>
    <row r="768" spans="1:4">
      <c r="A768" s="1" t="str">
        <f t="shared" si="27"/>
        <v>FRK 0140 0175 2200</v>
      </c>
      <c r="B768" s="13" t="str">
        <f t="shared" si="29"/>
        <v>0140 0175</v>
      </c>
      <c r="C768" s="16">
        <v>2200</v>
      </c>
      <c r="D768" s="17">
        <v>520</v>
      </c>
    </row>
    <row r="769" spans="1:4">
      <c r="A769" s="1" t="str">
        <f t="shared" si="27"/>
        <v>FRK 0140 0175 2300</v>
      </c>
      <c r="B769" s="13" t="str">
        <f t="shared" si="29"/>
        <v>0140 0175</v>
      </c>
      <c r="C769" s="16">
        <v>2300</v>
      </c>
      <c r="D769" s="17">
        <v>547</v>
      </c>
    </row>
    <row r="770" spans="1:4">
      <c r="A770" s="1" t="str">
        <f t="shared" si="27"/>
        <v>FRK 0140 0175 2400</v>
      </c>
      <c r="B770" s="13" t="str">
        <f t="shared" si="29"/>
        <v>0140 0175</v>
      </c>
      <c r="C770" s="16">
        <v>2400</v>
      </c>
      <c r="D770" s="17">
        <v>574</v>
      </c>
    </row>
    <row r="771" spans="1:4">
      <c r="A771" s="1" t="str">
        <f t="shared" si="27"/>
        <v>FRK 0140 0175 2500</v>
      </c>
      <c r="B771" s="13" t="str">
        <f t="shared" si="29"/>
        <v>0140 0175</v>
      </c>
      <c r="C771" s="16">
        <v>2500</v>
      </c>
      <c r="D771" s="17">
        <v>602</v>
      </c>
    </row>
    <row r="772" spans="1:4">
      <c r="A772" s="1" t="str">
        <f t="shared" si="27"/>
        <v>FRK 0140 0175 2600</v>
      </c>
      <c r="B772" s="13" t="str">
        <f t="shared" si="29"/>
        <v>0140 0175</v>
      </c>
      <c r="C772" s="16">
        <v>2600</v>
      </c>
      <c r="D772" s="17">
        <v>629</v>
      </c>
    </row>
    <row r="773" spans="1:4">
      <c r="A773" s="1" t="str">
        <f t="shared" si="27"/>
        <v>FRK 0140 0175 2700</v>
      </c>
      <c r="B773" s="13" t="str">
        <f t="shared" si="29"/>
        <v>0140 0175</v>
      </c>
      <c r="C773" s="16">
        <v>2700</v>
      </c>
      <c r="D773" s="17">
        <v>656</v>
      </c>
    </row>
    <row r="774" spans="1:4">
      <c r="A774" s="1" t="str">
        <f t="shared" ref="A774:A837" si="30">"FRK "&amp;B774&amp;" "&amp;C774</f>
        <v>FRK 0140 0175 2800</v>
      </c>
      <c r="B774" s="13" t="str">
        <f t="shared" si="29"/>
        <v>0140 0175</v>
      </c>
      <c r="C774" s="16">
        <v>2800</v>
      </c>
      <c r="D774" s="17">
        <v>683</v>
      </c>
    </row>
    <row r="775" spans="1:4">
      <c r="A775" s="1" t="str">
        <f t="shared" si="30"/>
        <v>FRK 0140 0175 2900</v>
      </c>
      <c r="B775" s="13" t="str">
        <f t="shared" si="29"/>
        <v>0140 0175</v>
      </c>
      <c r="C775" s="16">
        <v>2900</v>
      </c>
      <c r="D775" s="17">
        <v>711</v>
      </c>
    </row>
    <row r="776" spans="1:4">
      <c r="A776" s="1" t="str">
        <f t="shared" si="30"/>
        <v>FRK 0140 0175 3000</v>
      </c>
      <c r="B776" s="13" t="str">
        <f t="shared" si="29"/>
        <v>0140 0175</v>
      </c>
      <c r="C776" s="16">
        <v>3000</v>
      </c>
      <c r="D776" s="17">
        <v>738</v>
      </c>
    </row>
    <row r="777" spans="1:4">
      <c r="A777" s="1" t="str">
        <f t="shared" si="30"/>
        <v>FRK 0140 0175 3100</v>
      </c>
      <c r="B777" s="13" t="str">
        <f t="shared" si="29"/>
        <v>0140 0175</v>
      </c>
      <c r="C777" s="16">
        <v>3100</v>
      </c>
      <c r="D777" s="17">
        <v>765</v>
      </c>
    </row>
    <row r="778" spans="1:4">
      <c r="A778" s="1" t="str">
        <f t="shared" si="30"/>
        <v>FRK 0140 0175 3200</v>
      </c>
      <c r="B778" s="13" t="str">
        <f t="shared" si="29"/>
        <v>0140 0175</v>
      </c>
      <c r="C778" s="16">
        <v>3200</v>
      </c>
      <c r="D778" s="17">
        <v>793</v>
      </c>
    </row>
    <row r="779" spans="1:4">
      <c r="A779" s="1" t="str">
        <f t="shared" si="30"/>
        <v>FRK 0140 0175 3300</v>
      </c>
      <c r="B779" s="13" t="str">
        <f t="shared" si="29"/>
        <v>0140 0175</v>
      </c>
      <c r="C779" s="16">
        <v>3300</v>
      </c>
      <c r="D779" s="17">
        <v>820</v>
      </c>
    </row>
    <row r="780" spans="1:4">
      <c r="A780" s="1" t="str">
        <f t="shared" si="30"/>
        <v>FRK 0140 0175 3400</v>
      </c>
      <c r="B780" s="13" t="str">
        <f t="shared" si="29"/>
        <v>0140 0175</v>
      </c>
      <c r="C780" s="16">
        <v>3400</v>
      </c>
      <c r="D780" s="17">
        <v>847</v>
      </c>
    </row>
    <row r="781" spans="1:4">
      <c r="A781" s="1" t="str">
        <f t="shared" si="30"/>
        <v>FRK 0140 0175 3500</v>
      </c>
      <c r="B781" s="13" t="str">
        <f t="shared" si="29"/>
        <v>0140 0175</v>
      </c>
      <c r="C781" s="16">
        <v>3500</v>
      </c>
      <c r="D781" s="17">
        <v>874</v>
      </c>
    </row>
    <row r="782" spans="1:4">
      <c r="A782" s="1" t="str">
        <f t="shared" si="30"/>
        <v>FRK 0140 0175 3600</v>
      </c>
      <c r="B782" s="13" t="str">
        <f t="shared" si="29"/>
        <v>0140 0175</v>
      </c>
      <c r="C782" s="16">
        <v>3600</v>
      </c>
      <c r="D782" s="17">
        <v>902</v>
      </c>
    </row>
    <row r="783" spans="1:4">
      <c r="A783" s="1" t="str">
        <f t="shared" si="30"/>
        <v>FRK 0140 0175 3700</v>
      </c>
      <c r="B783" s="13" t="str">
        <f t="shared" si="29"/>
        <v>0140 0175</v>
      </c>
      <c r="C783" s="16">
        <v>3700</v>
      </c>
      <c r="D783" s="17">
        <v>929</v>
      </c>
    </row>
    <row r="784" spans="1:4">
      <c r="A784" s="1" t="str">
        <f t="shared" si="30"/>
        <v>FRK 0140 0175 3800</v>
      </c>
      <c r="B784" s="13" t="str">
        <f t="shared" si="29"/>
        <v>0140 0175</v>
      </c>
      <c r="C784" s="16">
        <v>3800</v>
      </c>
      <c r="D784" s="17">
        <v>956</v>
      </c>
    </row>
    <row r="785" spans="1:4">
      <c r="A785" s="1" t="str">
        <f t="shared" si="30"/>
        <v>FRK 0140 0175 3900</v>
      </c>
      <c r="B785" s="13" t="str">
        <f t="shared" si="29"/>
        <v>0140 0175</v>
      </c>
      <c r="C785" s="16">
        <v>3900</v>
      </c>
      <c r="D785" s="17">
        <v>984</v>
      </c>
    </row>
    <row r="786" spans="1:4">
      <c r="A786" s="1" t="str">
        <f t="shared" si="30"/>
        <v>FRK 0140 0175 4000</v>
      </c>
      <c r="B786" s="13" t="str">
        <f t="shared" si="29"/>
        <v>0140 0175</v>
      </c>
      <c r="C786" s="16">
        <v>4000</v>
      </c>
      <c r="D786" s="17">
        <v>1011</v>
      </c>
    </row>
    <row r="787" spans="1:4">
      <c r="A787" s="1" t="str">
        <f t="shared" si="30"/>
        <v>FRK 0140 0175 4100</v>
      </c>
      <c r="B787" s="13" t="str">
        <f t="shared" si="29"/>
        <v>0140 0175</v>
      </c>
      <c r="C787" s="16">
        <v>4100</v>
      </c>
      <c r="D787" s="17">
        <v>1038</v>
      </c>
    </row>
    <row r="788" spans="1:4">
      <c r="A788" s="1" t="str">
        <f t="shared" si="30"/>
        <v>FRK 0140 0175 4200</v>
      </c>
      <c r="B788" s="13" t="str">
        <f t="shared" si="29"/>
        <v>0140 0175</v>
      </c>
      <c r="C788" s="16">
        <v>4200</v>
      </c>
      <c r="D788" s="17">
        <v>1065</v>
      </c>
    </row>
    <row r="789" spans="1:4">
      <c r="A789" s="1" t="str">
        <f t="shared" si="30"/>
        <v>FRK 0140 0175 4300</v>
      </c>
      <c r="B789" s="13" t="str">
        <f t="shared" si="29"/>
        <v>0140 0175</v>
      </c>
      <c r="C789" s="16">
        <v>4300</v>
      </c>
      <c r="D789" s="17">
        <v>1093</v>
      </c>
    </row>
    <row r="790" spans="1:4">
      <c r="A790" s="1" t="str">
        <f t="shared" si="30"/>
        <v>FRK 0140 0175 4400</v>
      </c>
      <c r="B790" s="13" t="str">
        <f t="shared" si="29"/>
        <v>0140 0175</v>
      </c>
      <c r="C790" s="16">
        <v>4400</v>
      </c>
      <c r="D790" s="17">
        <v>1120</v>
      </c>
    </row>
    <row r="791" spans="1:4">
      <c r="A791" s="1" t="str">
        <f t="shared" si="30"/>
        <v>FRK 0140 0175 4500</v>
      </c>
      <c r="B791" s="13" t="str">
        <f t="shared" si="29"/>
        <v>0140 0175</v>
      </c>
      <c r="C791" s="16">
        <v>4500</v>
      </c>
      <c r="D791" s="17">
        <v>1147</v>
      </c>
    </row>
    <row r="792" spans="1:4">
      <c r="A792" s="1" t="str">
        <f t="shared" si="30"/>
        <v>FRK 0140 0175 4600</v>
      </c>
      <c r="B792" s="13" t="str">
        <f t="shared" si="29"/>
        <v>0140 0175</v>
      </c>
      <c r="C792" s="16">
        <v>4600</v>
      </c>
      <c r="D792" s="17">
        <v>1174</v>
      </c>
    </row>
    <row r="793" spans="1:4">
      <c r="A793" s="1" t="str">
        <f t="shared" si="30"/>
        <v>FRK 0140 0175 4700</v>
      </c>
      <c r="B793" s="13" t="str">
        <f t="shared" si="29"/>
        <v>0140 0175</v>
      </c>
      <c r="C793" s="16">
        <v>4700</v>
      </c>
      <c r="D793" s="17">
        <v>1202</v>
      </c>
    </row>
    <row r="794" spans="1:4" ht="16.5" thickBot="1">
      <c r="A794" s="1" t="str">
        <f t="shared" si="30"/>
        <v>FRK 0140 0175 4800</v>
      </c>
      <c r="B794" s="13" t="str">
        <f t="shared" si="29"/>
        <v>0140 0175</v>
      </c>
      <c r="C794" s="18">
        <v>4800</v>
      </c>
      <c r="D794" s="19">
        <v>1229</v>
      </c>
    </row>
    <row r="795" spans="1:4" ht="16.5" thickBot="1">
      <c r="A795" s="1" t="str">
        <f t="shared" si="30"/>
        <v>FRK  V x Š [mm]</v>
      </c>
      <c r="C795" s="6" t="s">
        <v>0</v>
      </c>
      <c r="D795" s="25" t="s">
        <v>19</v>
      </c>
    </row>
    <row r="796" spans="1:4" ht="16.5" thickBot="1">
      <c r="A796" s="1" t="str">
        <f t="shared" si="30"/>
        <v>FRK  L [mm]</v>
      </c>
      <c r="C796" s="10" t="s">
        <v>27</v>
      </c>
      <c r="D796" s="33" t="s">
        <v>41</v>
      </c>
    </row>
    <row r="797" spans="1:4">
      <c r="A797" s="1" t="str">
        <f t="shared" si="30"/>
        <v>FRK 0140 0200 700</v>
      </c>
      <c r="B797" s="13" t="str">
        <f>$D$795</f>
        <v>0140 0200</v>
      </c>
      <c r="C797" s="14">
        <v>700</v>
      </c>
      <c r="D797" s="34">
        <v>116</v>
      </c>
    </row>
    <row r="798" spans="1:4">
      <c r="A798" s="1" t="str">
        <f t="shared" si="30"/>
        <v>FRK 0140 0200 800</v>
      </c>
      <c r="B798" s="13" t="str">
        <f t="shared" ref="B798:B838" si="31">$D$795</f>
        <v>0140 0200</v>
      </c>
      <c r="C798" s="16">
        <v>800</v>
      </c>
      <c r="D798" s="28">
        <v>145</v>
      </c>
    </row>
    <row r="799" spans="1:4">
      <c r="A799" s="1" t="str">
        <f t="shared" si="30"/>
        <v>FRK 0140 0200 900</v>
      </c>
      <c r="B799" s="13" t="str">
        <f t="shared" si="31"/>
        <v>0140 0200</v>
      </c>
      <c r="C799" s="16">
        <v>900</v>
      </c>
      <c r="D799" s="28">
        <v>174</v>
      </c>
    </row>
    <row r="800" spans="1:4">
      <c r="A800" s="1" t="str">
        <f t="shared" si="30"/>
        <v>FRK 0140 0200 1000</v>
      </c>
      <c r="B800" s="13" t="str">
        <f t="shared" si="31"/>
        <v>0140 0200</v>
      </c>
      <c r="C800" s="16">
        <v>1000</v>
      </c>
      <c r="D800" s="28">
        <v>203</v>
      </c>
    </row>
    <row r="801" spans="1:4">
      <c r="A801" s="1" t="str">
        <f t="shared" si="30"/>
        <v>FRK 0140 0200 1100</v>
      </c>
      <c r="B801" s="13" t="str">
        <f t="shared" si="31"/>
        <v>0140 0200</v>
      </c>
      <c r="C801" s="16">
        <v>1100</v>
      </c>
      <c r="D801" s="28">
        <v>231</v>
      </c>
    </row>
    <row r="802" spans="1:4">
      <c r="A802" s="1" t="str">
        <f t="shared" si="30"/>
        <v>FRK 0140 0200 1200</v>
      </c>
      <c r="B802" s="13" t="str">
        <f t="shared" si="31"/>
        <v>0140 0200</v>
      </c>
      <c r="C802" s="16">
        <v>1200</v>
      </c>
      <c r="D802" s="28">
        <v>260</v>
      </c>
    </row>
    <row r="803" spans="1:4">
      <c r="A803" s="1" t="str">
        <f t="shared" si="30"/>
        <v>FRK 0140 0200 1300</v>
      </c>
      <c r="B803" s="13" t="str">
        <f t="shared" si="31"/>
        <v>0140 0200</v>
      </c>
      <c r="C803" s="16">
        <v>1300</v>
      </c>
      <c r="D803" s="28">
        <v>289</v>
      </c>
    </row>
    <row r="804" spans="1:4">
      <c r="A804" s="1" t="str">
        <f t="shared" si="30"/>
        <v>FRK 0140 0200 1400</v>
      </c>
      <c r="B804" s="13" t="str">
        <f t="shared" si="31"/>
        <v>0140 0200</v>
      </c>
      <c r="C804" s="16">
        <v>1400</v>
      </c>
      <c r="D804" s="28">
        <v>317</v>
      </c>
    </row>
    <row r="805" spans="1:4">
      <c r="A805" s="1" t="str">
        <f t="shared" si="30"/>
        <v>FRK 0140 0200 1500</v>
      </c>
      <c r="B805" s="13" t="str">
        <f t="shared" si="31"/>
        <v>0140 0200</v>
      </c>
      <c r="C805" s="16">
        <v>1500</v>
      </c>
      <c r="D805" s="28">
        <v>346</v>
      </c>
    </row>
    <row r="806" spans="1:4">
      <c r="A806" s="1" t="str">
        <f t="shared" si="30"/>
        <v>FRK 0140 0200 1600</v>
      </c>
      <c r="B806" s="13" t="str">
        <f t="shared" si="31"/>
        <v>0140 0200</v>
      </c>
      <c r="C806" s="16">
        <v>1600</v>
      </c>
      <c r="D806" s="28">
        <v>375</v>
      </c>
    </row>
    <row r="807" spans="1:4">
      <c r="A807" s="1" t="str">
        <f t="shared" si="30"/>
        <v>FRK 0140 0200 1700</v>
      </c>
      <c r="B807" s="13" t="str">
        <f t="shared" si="31"/>
        <v>0140 0200</v>
      </c>
      <c r="C807" s="16">
        <v>1700</v>
      </c>
      <c r="D807" s="28">
        <v>404</v>
      </c>
    </row>
    <row r="808" spans="1:4">
      <c r="A808" s="1" t="str">
        <f t="shared" si="30"/>
        <v>FRK 0140 0200 1800</v>
      </c>
      <c r="B808" s="13" t="str">
        <f t="shared" si="31"/>
        <v>0140 0200</v>
      </c>
      <c r="C808" s="16">
        <v>1800</v>
      </c>
      <c r="D808" s="28">
        <v>432</v>
      </c>
    </row>
    <row r="809" spans="1:4">
      <c r="A809" s="1" t="str">
        <f t="shared" si="30"/>
        <v>FRK 0140 0200 1900</v>
      </c>
      <c r="B809" s="13" t="str">
        <f t="shared" si="31"/>
        <v>0140 0200</v>
      </c>
      <c r="C809" s="16">
        <v>1900</v>
      </c>
      <c r="D809" s="28">
        <v>461</v>
      </c>
    </row>
    <row r="810" spans="1:4">
      <c r="A810" s="1" t="str">
        <f t="shared" si="30"/>
        <v>FRK 0140 0200 2000</v>
      </c>
      <c r="B810" s="13" t="str">
        <f t="shared" si="31"/>
        <v>0140 0200</v>
      </c>
      <c r="C810" s="16">
        <v>2000</v>
      </c>
      <c r="D810" s="28">
        <v>490</v>
      </c>
    </row>
    <row r="811" spans="1:4">
      <c r="A811" s="1" t="str">
        <f t="shared" si="30"/>
        <v>FRK 0140 0200 2100</v>
      </c>
      <c r="B811" s="13" t="str">
        <f t="shared" si="31"/>
        <v>0140 0200</v>
      </c>
      <c r="C811" s="16">
        <v>2100</v>
      </c>
      <c r="D811" s="28">
        <v>519</v>
      </c>
    </row>
    <row r="812" spans="1:4">
      <c r="A812" s="1" t="str">
        <f t="shared" si="30"/>
        <v>FRK 0140 0200 2200</v>
      </c>
      <c r="B812" s="13" t="str">
        <f t="shared" si="31"/>
        <v>0140 0200</v>
      </c>
      <c r="C812" s="16">
        <v>2200</v>
      </c>
      <c r="D812" s="28">
        <v>547</v>
      </c>
    </row>
    <row r="813" spans="1:4">
      <c r="A813" s="1" t="str">
        <f t="shared" si="30"/>
        <v>FRK 0140 0200 2300</v>
      </c>
      <c r="B813" s="13" t="str">
        <f t="shared" si="31"/>
        <v>0140 0200</v>
      </c>
      <c r="C813" s="16">
        <v>2300</v>
      </c>
      <c r="D813" s="28">
        <v>576</v>
      </c>
    </row>
    <row r="814" spans="1:4">
      <c r="A814" s="1" t="str">
        <f t="shared" si="30"/>
        <v>FRK 0140 0200 2400</v>
      </c>
      <c r="B814" s="13" t="str">
        <f t="shared" si="31"/>
        <v>0140 0200</v>
      </c>
      <c r="C814" s="16">
        <v>2400</v>
      </c>
      <c r="D814" s="28">
        <v>605</v>
      </c>
    </row>
    <row r="815" spans="1:4">
      <c r="A815" s="1" t="str">
        <f t="shared" si="30"/>
        <v>FRK 0140 0200 2500</v>
      </c>
      <c r="B815" s="13" t="str">
        <f t="shared" si="31"/>
        <v>0140 0200</v>
      </c>
      <c r="C815" s="16">
        <v>2500</v>
      </c>
      <c r="D815" s="28">
        <v>633</v>
      </c>
    </row>
    <row r="816" spans="1:4">
      <c r="A816" s="1" t="str">
        <f t="shared" si="30"/>
        <v>FRK 0140 0200 2600</v>
      </c>
      <c r="B816" s="13" t="str">
        <f t="shared" si="31"/>
        <v>0140 0200</v>
      </c>
      <c r="C816" s="16">
        <v>2600</v>
      </c>
      <c r="D816" s="28">
        <v>662</v>
      </c>
    </row>
    <row r="817" spans="1:4">
      <c r="A817" s="1" t="str">
        <f t="shared" si="30"/>
        <v>FRK 0140 0200 2700</v>
      </c>
      <c r="B817" s="13" t="str">
        <f t="shared" si="31"/>
        <v>0140 0200</v>
      </c>
      <c r="C817" s="16">
        <v>2700</v>
      </c>
      <c r="D817" s="28">
        <v>691</v>
      </c>
    </row>
    <row r="818" spans="1:4">
      <c r="A818" s="1" t="str">
        <f t="shared" si="30"/>
        <v>FRK 0140 0200 2800</v>
      </c>
      <c r="B818" s="13" t="str">
        <f t="shared" si="31"/>
        <v>0140 0200</v>
      </c>
      <c r="C818" s="16">
        <v>2800</v>
      </c>
      <c r="D818" s="28">
        <v>720</v>
      </c>
    </row>
    <row r="819" spans="1:4">
      <c r="A819" s="1" t="str">
        <f t="shared" si="30"/>
        <v>FRK 0140 0200 2900</v>
      </c>
      <c r="B819" s="13" t="str">
        <f t="shared" si="31"/>
        <v>0140 0200</v>
      </c>
      <c r="C819" s="16">
        <v>2900</v>
      </c>
      <c r="D819" s="28">
        <v>748</v>
      </c>
    </row>
    <row r="820" spans="1:4">
      <c r="A820" s="1" t="str">
        <f t="shared" si="30"/>
        <v>FRK 0140 0200 3000</v>
      </c>
      <c r="B820" s="13" t="str">
        <f t="shared" si="31"/>
        <v>0140 0200</v>
      </c>
      <c r="C820" s="16">
        <v>3000</v>
      </c>
      <c r="D820" s="28">
        <v>777</v>
      </c>
    </row>
    <row r="821" spans="1:4">
      <c r="A821" s="1" t="str">
        <f t="shared" si="30"/>
        <v>FRK 0140 0200 3100</v>
      </c>
      <c r="B821" s="13" t="str">
        <f t="shared" si="31"/>
        <v>0140 0200</v>
      </c>
      <c r="C821" s="16">
        <v>3100</v>
      </c>
      <c r="D821" s="28">
        <v>806</v>
      </c>
    </row>
    <row r="822" spans="1:4">
      <c r="A822" s="1" t="str">
        <f t="shared" si="30"/>
        <v>FRK 0140 0200 3200</v>
      </c>
      <c r="B822" s="13" t="str">
        <f t="shared" si="31"/>
        <v>0140 0200</v>
      </c>
      <c r="C822" s="16">
        <v>3200</v>
      </c>
      <c r="D822" s="28">
        <v>835</v>
      </c>
    </row>
    <row r="823" spans="1:4">
      <c r="A823" s="1" t="str">
        <f t="shared" si="30"/>
        <v>FRK 0140 0200 3300</v>
      </c>
      <c r="B823" s="13" t="str">
        <f t="shared" si="31"/>
        <v>0140 0200</v>
      </c>
      <c r="C823" s="16">
        <v>3300</v>
      </c>
      <c r="D823" s="28">
        <v>863</v>
      </c>
    </row>
    <row r="824" spans="1:4">
      <c r="A824" s="1" t="str">
        <f t="shared" si="30"/>
        <v>FRK 0140 0200 3400</v>
      </c>
      <c r="B824" s="13" t="str">
        <f t="shared" si="31"/>
        <v>0140 0200</v>
      </c>
      <c r="C824" s="16">
        <v>3400</v>
      </c>
      <c r="D824" s="28">
        <v>892</v>
      </c>
    </row>
    <row r="825" spans="1:4">
      <c r="A825" s="1" t="str">
        <f t="shared" si="30"/>
        <v>FRK 0140 0200 3500</v>
      </c>
      <c r="B825" s="13" t="str">
        <f t="shared" si="31"/>
        <v>0140 0200</v>
      </c>
      <c r="C825" s="16">
        <v>3500</v>
      </c>
      <c r="D825" s="28">
        <v>921</v>
      </c>
    </row>
    <row r="826" spans="1:4">
      <c r="A826" s="1" t="str">
        <f t="shared" si="30"/>
        <v>FRK 0140 0200 3600</v>
      </c>
      <c r="B826" s="13" t="str">
        <f t="shared" si="31"/>
        <v>0140 0200</v>
      </c>
      <c r="C826" s="16">
        <v>3600</v>
      </c>
      <c r="D826" s="28">
        <v>949</v>
      </c>
    </row>
    <row r="827" spans="1:4">
      <c r="A827" s="1" t="str">
        <f t="shared" si="30"/>
        <v>FRK 0140 0200 3700</v>
      </c>
      <c r="B827" s="13" t="str">
        <f t="shared" si="31"/>
        <v>0140 0200</v>
      </c>
      <c r="C827" s="16">
        <v>3700</v>
      </c>
      <c r="D827" s="28">
        <v>978</v>
      </c>
    </row>
    <row r="828" spans="1:4">
      <c r="A828" s="1" t="str">
        <f t="shared" si="30"/>
        <v>FRK 0140 0200 3800</v>
      </c>
      <c r="B828" s="13" t="str">
        <f t="shared" si="31"/>
        <v>0140 0200</v>
      </c>
      <c r="C828" s="16">
        <v>3800</v>
      </c>
      <c r="D828" s="28">
        <v>1007</v>
      </c>
    </row>
    <row r="829" spans="1:4">
      <c r="A829" s="1" t="str">
        <f t="shared" si="30"/>
        <v>FRK 0140 0200 3900</v>
      </c>
      <c r="B829" s="13" t="str">
        <f t="shared" si="31"/>
        <v>0140 0200</v>
      </c>
      <c r="C829" s="16">
        <v>3900</v>
      </c>
      <c r="D829" s="28">
        <v>1036</v>
      </c>
    </row>
    <row r="830" spans="1:4">
      <c r="A830" s="1" t="str">
        <f t="shared" si="30"/>
        <v>FRK 0140 0200 4000</v>
      </c>
      <c r="B830" s="13" t="str">
        <f t="shared" si="31"/>
        <v>0140 0200</v>
      </c>
      <c r="C830" s="16">
        <v>4000</v>
      </c>
      <c r="D830" s="28">
        <v>1064</v>
      </c>
    </row>
    <row r="831" spans="1:4">
      <c r="A831" s="1" t="str">
        <f t="shared" si="30"/>
        <v>FRK 0140 0200 4100</v>
      </c>
      <c r="B831" s="13" t="str">
        <f t="shared" si="31"/>
        <v>0140 0200</v>
      </c>
      <c r="C831" s="16">
        <v>4100</v>
      </c>
      <c r="D831" s="28">
        <v>1093</v>
      </c>
    </row>
    <row r="832" spans="1:4">
      <c r="A832" s="1" t="str">
        <f t="shared" si="30"/>
        <v>FRK 0140 0200 4200</v>
      </c>
      <c r="B832" s="13" t="str">
        <f t="shared" si="31"/>
        <v>0140 0200</v>
      </c>
      <c r="C832" s="16">
        <v>4200</v>
      </c>
      <c r="D832" s="28">
        <v>1122</v>
      </c>
    </row>
    <row r="833" spans="1:4">
      <c r="A833" s="1" t="str">
        <f t="shared" si="30"/>
        <v>FRK 0140 0200 4300</v>
      </c>
      <c r="B833" s="13" t="str">
        <f t="shared" si="31"/>
        <v>0140 0200</v>
      </c>
      <c r="C833" s="16">
        <v>4300</v>
      </c>
      <c r="D833" s="28">
        <v>1151</v>
      </c>
    </row>
    <row r="834" spans="1:4">
      <c r="A834" s="1" t="str">
        <f t="shared" si="30"/>
        <v>FRK 0140 0200 4400</v>
      </c>
      <c r="B834" s="13" t="str">
        <f t="shared" si="31"/>
        <v>0140 0200</v>
      </c>
      <c r="C834" s="16">
        <v>4400</v>
      </c>
      <c r="D834" s="28">
        <v>1179</v>
      </c>
    </row>
    <row r="835" spans="1:4">
      <c r="A835" s="1" t="str">
        <f t="shared" si="30"/>
        <v>FRK 0140 0200 4500</v>
      </c>
      <c r="B835" s="13" t="str">
        <f t="shared" si="31"/>
        <v>0140 0200</v>
      </c>
      <c r="C835" s="16">
        <v>4500</v>
      </c>
      <c r="D835" s="28">
        <v>1208</v>
      </c>
    </row>
    <row r="836" spans="1:4">
      <c r="A836" s="1" t="str">
        <f t="shared" si="30"/>
        <v>FRK 0140 0200 4600</v>
      </c>
      <c r="B836" s="13" t="str">
        <f t="shared" si="31"/>
        <v>0140 0200</v>
      </c>
      <c r="C836" s="16">
        <v>4600</v>
      </c>
      <c r="D836" s="28">
        <v>1237</v>
      </c>
    </row>
    <row r="837" spans="1:4">
      <c r="A837" s="1" t="str">
        <f t="shared" si="30"/>
        <v>FRK 0140 0200 4700</v>
      </c>
      <c r="B837" s="13" t="str">
        <f t="shared" si="31"/>
        <v>0140 0200</v>
      </c>
      <c r="C837" s="16">
        <v>4700</v>
      </c>
      <c r="D837" s="28">
        <v>1265</v>
      </c>
    </row>
    <row r="838" spans="1:4" ht="16.5" thickBot="1">
      <c r="A838" s="1" t="str">
        <f t="shared" ref="A838:A901" si="32">"FRK "&amp;B838&amp;" "&amp;C838</f>
        <v>FRK 0140 0200 4800</v>
      </c>
      <c r="B838" s="13" t="str">
        <f t="shared" si="31"/>
        <v>0140 0200</v>
      </c>
      <c r="C838" s="18">
        <v>4800</v>
      </c>
      <c r="D838" s="29">
        <v>1294</v>
      </c>
    </row>
    <row r="839" spans="1:4" ht="16.5" thickBot="1">
      <c r="A839" s="1" t="str">
        <f t="shared" si="32"/>
        <v>FRK  V x Š [mm]</v>
      </c>
      <c r="C839" s="6" t="s">
        <v>0</v>
      </c>
      <c r="D839" s="25" t="s">
        <v>20</v>
      </c>
    </row>
    <row r="840" spans="1:4" ht="16.5" thickBot="1">
      <c r="A840" s="1" t="str">
        <f t="shared" si="32"/>
        <v>FRK  L [mm]</v>
      </c>
      <c r="C840" s="10" t="s">
        <v>27</v>
      </c>
      <c r="D840" s="33" t="s">
        <v>42</v>
      </c>
    </row>
    <row r="841" spans="1:4">
      <c r="A841" s="1" t="str">
        <f t="shared" si="32"/>
        <v>FRK 0140 0250 700</v>
      </c>
      <c r="B841" s="13" t="str">
        <f>$D$839</f>
        <v>0140 0250</v>
      </c>
      <c r="C841" s="14">
        <v>700</v>
      </c>
      <c r="D841" s="34">
        <v>200</v>
      </c>
    </row>
    <row r="842" spans="1:4">
      <c r="A842" s="1" t="str">
        <f t="shared" si="32"/>
        <v>FRK 0140 0250 800</v>
      </c>
      <c r="B842" s="13" t="str">
        <f t="shared" ref="B842:B882" si="33">$D$839</f>
        <v>0140 0250</v>
      </c>
      <c r="C842" s="16">
        <v>800</v>
      </c>
      <c r="D842" s="28">
        <v>249</v>
      </c>
    </row>
    <row r="843" spans="1:4">
      <c r="A843" s="1" t="str">
        <f t="shared" si="32"/>
        <v>FRK 0140 0250 900</v>
      </c>
      <c r="B843" s="13" t="str">
        <f t="shared" si="33"/>
        <v>0140 0250</v>
      </c>
      <c r="C843" s="16">
        <v>900</v>
      </c>
      <c r="D843" s="28">
        <v>298</v>
      </c>
    </row>
    <row r="844" spans="1:4">
      <c r="A844" s="1" t="str">
        <f t="shared" si="32"/>
        <v>FRK 0140 0250 1000</v>
      </c>
      <c r="B844" s="13" t="str">
        <f t="shared" si="33"/>
        <v>0140 0250</v>
      </c>
      <c r="C844" s="16">
        <v>1000</v>
      </c>
      <c r="D844" s="28">
        <v>347</v>
      </c>
    </row>
    <row r="845" spans="1:4">
      <c r="A845" s="1" t="str">
        <f t="shared" si="32"/>
        <v>FRK 0140 0250 1100</v>
      </c>
      <c r="B845" s="13" t="str">
        <f t="shared" si="33"/>
        <v>0140 0250</v>
      </c>
      <c r="C845" s="16">
        <v>1100</v>
      </c>
      <c r="D845" s="28">
        <v>396</v>
      </c>
    </row>
    <row r="846" spans="1:4">
      <c r="A846" s="1" t="str">
        <f t="shared" si="32"/>
        <v>FRK 0140 0250 1200</v>
      </c>
      <c r="B846" s="13" t="str">
        <f t="shared" si="33"/>
        <v>0140 0250</v>
      </c>
      <c r="C846" s="16">
        <v>1200</v>
      </c>
      <c r="D846" s="28">
        <v>446</v>
      </c>
    </row>
    <row r="847" spans="1:4">
      <c r="A847" s="1" t="str">
        <f t="shared" si="32"/>
        <v>FRK 0140 0250 1300</v>
      </c>
      <c r="B847" s="13" t="str">
        <f t="shared" si="33"/>
        <v>0140 0250</v>
      </c>
      <c r="C847" s="16">
        <v>1300</v>
      </c>
      <c r="D847" s="28">
        <v>495</v>
      </c>
    </row>
    <row r="848" spans="1:4">
      <c r="A848" s="1" t="str">
        <f t="shared" si="32"/>
        <v>FRK 0140 0250 1400</v>
      </c>
      <c r="B848" s="13" t="str">
        <f t="shared" si="33"/>
        <v>0140 0250</v>
      </c>
      <c r="C848" s="16">
        <v>1400</v>
      </c>
      <c r="D848" s="28">
        <v>544</v>
      </c>
    </row>
    <row r="849" spans="1:4">
      <c r="A849" s="1" t="str">
        <f t="shared" si="32"/>
        <v>FRK 0140 0250 1500</v>
      </c>
      <c r="B849" s="13" t="str">
        <f t="shared" si="33"/>
        <v>0140 0250</v>
      </c>
      <c r="C849" s="16">
        <v>1500</v>
      </c>
      <c r="D849" s="28">
        <v>593</v>
      </c>
    </row>
    <row r="850" spans="1:4">
      <c r="A850" s="1" t="str">
        <f t="shared" si="32"/>
        <v>FRK 0140 0250 1600</v>
      </c>
      <c r="B850" s="13" t="str">
        <f t="shared" si="33"/>
        <v>0140 0250</v>
      </c>
      <c r="C850" s="16">
        <v>1600</v>
      </c>
      <c r="D850" s="28">
        <v>642</v>
      </c>
    </row>
    <row r="851" spans="1:4">
      <c r="A851" s="1" t="str">
        <f t="shared" si="32"/>
        <v>FRK 0140 0250 1700</v>
      </c>
      <c r="B851" s="13" t="str">
        <f t="shared" si="33"/>
        <v>0140 0250</v>
      </c>
      <c r="C851" s="16">
        <v>1700</v>
      </c>
      <c r="D851" s="28">
        <v>692</v>
      </c>
    </row>
    <row r="852" spans="1:4">
      <c r="A852" s="1" t="str">
        <f t="shared" si="32"/>
        <v>FRK 0140 0250 1800</v>
      </c>
      <c r="B852" s="13" t="str">
        <f t="shared" si="33"/>
        <v>0140 0250</v>
      </c>
      <c r="C852" s="16">
        <v>1800</v>
      </c>
      <c r="D852" s="28">
        <v>741</v>
      </c>
    </row>
    <row r="853" spans="1:4">
      <c r="A853" s="1" t="str">
        <f t="shared" si="32"/>
        <v>FRK 0140 0250 1900</v>
      </c>
      <c r="B853" s="13" t="str">
        <f t="shared" si="33"/>
        <v>0140 0250</v>
      </c>
      <c r="C853" s="16">
        <v>1900</v>
      </c>
      <c r="D853" s="28">
        <v>790</v>
      </c>
    </row>
    <row r="854" spans="1:4">
      <c r="A854" s="1" t="str">
        <f t="shared" si="32"/>
        <v>FRK 0140 0250 2000</v>
      </c>
      <c r="B854" s="13" t="str">
        <f t="shared" si="33"/>
        <v>0140 0250</v>
      </c>
      <c r="C854" s="16">
        <v>2000</v>
      </c>
      <c r="D854" s="28">
        <v>839</v>
      </c>
    </row>
    <row r="855" spans="1:4">
      <c r="A855" s="1" t="str">
        <f t="shared" si="32"/>
        <v>FRK 0140 0250 2100</v>
      </c>
      <c r="B855" s="13" t="str">
        <f t="shared" si="33"/>
        <v>0140 0250</v>
      </c>
      <c r="C855" s="16">
        <v>2100</v>
      </c>
      <c r="D855" s="28">
        <v>889</v>
      </c>
    </row>
    <row r="856" spans="1:4">
      <c r="A856" s="1" t="str">
        <f t="shared" si="32"/>
        <v>FRK 0140 0250 2200</v>
      </c>
      <c r="B856" s="13" t="str">
        <f t="shared" si="33"/>
        <v>0140 0250</v>
      </c>
      <c r="C856" s="16">
        <v>2200</v>
      </c>
      <c r="D856" s="28">
        <v>938</v>
      </c>
    </row>
    <row r="857" spans="1:4">
      <c r="A857" s="1" t="str">
        <f t="shared" si="32"/>
        <v>FRK 0140 0250 2300</v>
      </c>
      <c r="B857" s="13" t="str">
        <f t="shared" si="33"/>
        <v>0140 0250</v>
      </c>
      <c r="C857" s="16">
        <v>2300</v>
      </c>
      <c r="D857" s="28">
        <v>987</v>
      </c>
    </row>
    <row r="858" spans="1:4">
      <c r="A858" s="1" t="str">
        <f t="shared" si="32"/>
        <v>FRK 0140 0250 2400</v>
      </c>
      <c r="B858" s="13" t="str">
        <f t="shared" si="33"/>
        <v>0140 0250</v>
      </c>
      <c r="C858" s="16">
        <v>2400</v>
      </c>
      <c r="D858" s="28">
        <v>1036</v>
      </c>
    </row>
    <row r="859" spans="1:4">
      <c r="A859" s="1" t="str">
        <f t="shared" si="32"/>
        <v>FRK 0140 0250 2500</v>
      </c>
      <c r="B859" s="13" t="str">
        <f t="shared" si="33"/>
        <v>0140 0250</v>
      </c>
      <c r="C859" s="16">
        <v>2500</v>
      </c>
      <c r="D859" s="28">
        <v>1085</v>
      </c>
    </row>
    <row r="860" spans="1:4">
      <c r="A860" s="1" t="str">
        <f t="shared" si="32"/>
        <v>FRK 0140 0250 2600</v>
      </c>
      <c r="B860" s="13" t="str">
        <f t="shared" si="33"/>
        <v>0140 0250</v>
      </c>
      <c r="C860" s="16">
        <v>2600</v>
      </c>
      <c r="D860" s="28">
        <v>1135</v>
      </c>
    </row>
    <row r="861" spans="1:4">
      <c r="A861" s="1" t="str">
        <f t="shared" si="32"/>
        <v>FRK 0140 0250 2700</v>
      </c>
      <c r="B861" s="13" t="str">
        <f t="shared" si="33"/>
        <v>0140 0250</v>
      </c>
      <c r="C861" s="16">
        <v>2700</v>
      </c>
      <c r="D861" s="28">
        <v>1184</v>
      </c>
    </row>
    <row r="862" spans="1:4">
      <c r="A862" s="1" t="str">
        <f t="shared" si="32"/>
        <v>FRK 0140 0250 2800</v>
      </c>
      <c r="B862" s="13" t="str">
        <f t="shared" si="33"/>
        <v>0140 0250</v>
      </c>
      <c r="C862" s="16">
        <v>2800</v>
      </c>
      <c r="D862" s="28">
        <v>1233</v>
      </c>
    </row>
    <row r="863" spans="1:4">
      <c r="A863" s="1" t="str">
        <f t="shared" si="32"/>
        <v>FRK 0140 0250 2900</v>
      </c>
      <c r="B863" s="13" t="str">
        <f t="shared" si="33"/>
        <v>0140 0250</v>
      </c>
      <c r="C863" s="16">
        <v>2900</v>
      </c>
      <c r="D863" s="28">
        <v>1282</v>
      </c>
    </row>
    <row r="864" spans="1:4">
      <c r="A864" s="1" t="str">
        <f t="shared" si="32"/>
        <v>FRK 0140 0250 3000</v>
      </c>
      <c r="B864" s="13" t="str">
        <f t="shared" si="33"/>
        <v>0140 0250</v>
      </c>
      <c r="C864" s="16">
        <v>3000</v>
      </c>
      <c r="D864" s="28">
        <v>1332</v>
      </c>
    </row>
    <row r="865" spans="1:4">
      <c r="A865" s="1" t="str">
        <f t="shared" si="32"/>
        <v>FRK 0140 0250 3100</v>
      </c>
      <c r="B865" s="13" t="str">
        <f t="shared" si="33"/>
        <v>0140 0250</v>
      </c>
      <c r="C865" s="16">
        <v>3100</v>
      </c>
      <c r="D865" s="28">
        <v>1381</v>
      </c>
    </row>
    <row r="866" spans="1:4">
      <c r="A866" s="1" t="str">
        <f t="shared" si="32"/>
        <v>FRK 0140 0250 3200</v>
      </c>
      <c r="B866" s="13" t="str">
        <f t="shared" si="33"/>
        <v>0140 0250</v>
      </c>
      <c r="C866" s="16">
        <v>3200</v>
      </c>
      <c r="D866" s="28">
        <v>1430</v>
      </c>
    </row>
    <row r="867" spans="1:4">
      <c r="A867" s="1" t="str">
        <f t="shared" si="32"/>
        <v>FRK 0140 0250 3300</v>
      </c>
      <c r="B867" s="13" t="str">
        <f t="shared" si="33"/>
        <v>0140 0250</v>
      </c>
      <c r="C867" s="16">
        <v>3300</v>
      </c>
      <c r="D867" s="28">
        <v>1479</v>
      </c>
    </row>
    <row r="868" spans="1:4">
      <c r="A868" s="1" t="str">
        <f t="shared" si="32"/>
        <v>FRK 0140 0250 3400</v>
      </c>
      <c r="B868" s="13" t="str">
        <f t="shared" si="33"/>
        <v>0140 0250</v>
      </c>
      <c r="C868" s="16">
        <v>3400</v>
      </c>
      <c r="D868" s="28">
        <v>1528</v>
      </c>
    </row>
    <row r="869" spans="1:4">
      <c r="A869" s="1" t="str">
        <f t="shared" si="32"/>
        <v>FRK 0140 0250 3500</v>
      </c>
      <c r="B869" s="13" t="str">
        <f t="shared" si="33"/>
        <v>0140 0250</v>
      </c>
      <c r="C869" s="16">
        <v>3500</v>
      </c>
      <c r="D869" s="28">
        <v>1578</v>
      </c>
    </row>
    <row r="870" spans="1:4">
      <c r="A870" s="1" t="str">
        <f t="shared" si="32"/>
        <v>FRK 0140 0250 3600</v>
      </c>
      <c r="B870" s="13" t="str">
        <f t="shared" si="33"/>
        <v>0140 0250</v>
      </c>
      <c r="C870" s="16">
        <v>3600</v>
      </c>
      <c r="D870" s="28">
        <v>1627</v>
      </c>
    </row>
    <row r="871" spans="1:4">
      <c r="A871" s="1" t="str">
        <f t="shared" si="32"/>
        <v>FRK 0140 0250 3700</v>
      </c>
      <c r="B871" s="13" t="str">
        <f t="shared" si="33"/>
        <v>0140 0250</v>
      </c>
      <c r="C871" s="16">
        <v>3700</v>
      </c>
      <c r="D871" s="28">
        <v>1676</v>
      </c>
    </row>
    <row r="872" spans="1:4">
      <c r="A872" s="1" t="str">
        <f t="shared" si="32"/>
        <v>FRK 0140 0250 3800</v>
      </c>
      <c r="B872" s="13" t="str">
        <f t="shared" si="33"/>
        <v>0140 0250</v>
      </c>
      <c r="C872" s="16">
        <v>3800</v>
      </c>
      <c r="D872" s="28">
        <v>1725</v>
      </c>
    </row>
    <row r="873" spans="1:4">
      <c r="A873" s="1" t="str">
        <f t="shared" si="32"/>
        <v>FRK 0140 0250 3900</v>
      </c>
      <c r="B873" s="13" t="str">
        <f t="shared" si="33"/>
        <v>0140 0250</v>
      </c>
      <c r="C873" s="16">
        <v>3900</v>
      </c>
      <c r="D873" s="28">
        <v>1775</v>
      </c>
    </row>
    <row r="874" spans="1:4">
      <c r="A874" s="1" t="str">
        <f t="shared" si="32"/>
        <v>FRK 0140 0250 4000</v>
      </c>
      <c r="B874" s="13" t="str">
        <f t="shared" si="33"/>
        <v>0140 0250</v>
      </c>
      <c r="C874" s="16">
        <v>4000</v>
      </c>
      <c r="D874" s="28">
        <v>1824</v>
      </c>
    </row>
    <row r="875" spans="1:4">
      <c r="A875" s="1" t="str">
        <f t="shared" si="32"/>
        <v>FRK 0140 0250 4100</v>
      </c>
      <c r="B875" s="13" t="str">
        <f t="shared" si="33"/>
        <v>0140 0250</v>
      </c>
      <c r="C875" s="16">
        <v>4100</v>
      </c>
      <c r="D875" s="28">
        <v>1873</v>
      </c>
    </row>
    <row r="876" spans="1:4">
      <c r="A876" s="1" t="str">
        <f t="shared" si="32"/>
        <v>FRK 0140 0250 4200</v>
      </c>
      <c r="B876" s="13" t="str">
        <f t="shared" si="33"/>
        <v>0140 0250</v>
      </c>
      <c r="C876" s="16">
        <v>4200</v>
      </c>
      <c r="D876" s="28">
        <v>1922</v>
      </c>
    </row>
    <row r="877" spans="1:4">
      <c r="A877" s="1" t="str">
        <f t="shared" si="32"/>
        <v>FRK 0140 0250 4300</v>
      </c>
      <c r="B877" s="13" t="str">
        <f t="shared" si="33"/>
        <v>0140 0250</v>
      </c>
      <c r="C877" s="16">
        <v>4300</v>
      </c>
      <c r="D877" s="28">
        <v>1972</v>
      </c>
    </row>
    <row r="878" spans="1:4">
      <c r="A878" s="1" t="str">
        <f t="shared" si="32"/>
        <v>FRK 0140 0250 4400</v>
      </c>
      <c r="B878" s="13" t="str">
        <f t="shared" si="33"/>
        <v>0140 0250</v>
      </c>
      <c r="C878" s="16">
        <v>4400</v>
      </c>
      <c r="D878" s="28">
        <v>2021</v>
      </c>
    </row>
    <row r="879" spans="1:4">
      <c r="A879" s="1" t="str">
        <f t="shared" si="32"/>
        <v>FRK 0140 0250 4500</v>
      </c>
      <c r="B879" s="13" t="str">
        <f t="shared" si="33"/>
        <v>0140 0250</v>
      </c>
      <c r="C879" s="16">
        <v>4500</v>
      </c>
      <c r="D879" s="28">
        <v>2070</v>
      </c>
    </row>
    <row r="880" spans="1:4">
      <c r="A880" s="1" t="str">
        <f t="shared" si="32"/>
        <v>FRK 0140 0250 4600</v>
      </c>
      <c r="B880" s="13" t="str">
        <f t="shared" si="33"/>
        <v>0140 0250</v>
      </c>
      <c r="C880" s="16">
        <v>4600</v>
      </c>
      <c r="D880" s="28">
        <v>2119</v>
      </c>
    </row>
    <row r="881" spans="1:4">
      <c r="A881" s="1" t="str">
        <f t="shared" si="32"/>
        <v>FRK 0140 0250 4700</v>
      </c>
      <c r="B881" s="13" t="str">
        <f t="shared" si="33"/>
        <v>0140 0250</v>
      </c>
      <c r="C881" s="16">
        <v>4700</v>
      </c>
      <c r="D881" s="28">
        <v>2168</v>
      </c>
    </row>
    <row r="882" spans="1:4" ht="16.5" thickBot="1">
      <c r="A882" s="1" t="str">
        <f t="shared" si="32"/>
        <v>FRK 0140 0250 4800</v>
      </c>
      <c r="B882" s="13" t="str">
        <f t="shared" si="33"/>
        <v>0140 0250</v>
      </c>
      <c r="C882" s="18">
        <v>4800</v>
      </c>
      <c r="D882" s="29">
        <v>2218</v>
      </c>
    </row>
    <row r="883" spans="1:4" ht="16.5" thickBot="1">
      <c r="A883" s="1" t="str">
        <f t="shared" si="32"/>
        <v>FRK  V x Š [mm]</v>
      </c>
      <c r="C883" s="6" t="s">
        <v>0</v>
      </c>
      <c r="D883" s="39" t="s">
        <v>21</v>
      </c>
    </row>
    <row r="884" spans="1:4" ht="16.5" thickBot="1">
      <c r="A884" s="1" t="str">
        <f t="shared" si="32"/>
        <v>FRK  L [mm]</v>
      </c>
      <c r="C884" s="10" t="s">
        <v>27</v>
      </c>
      <c r="D884" s="33" t="s">
        <v>43</v>
      </c>
    </row>
    <row r="885" spans="1:4">
      <c r="A885" s="1" t="str">
        <f t="shared" si="32"/>
        <v>FRK 0140 0300 700</v>
      </c>
      <c r="B885" s="38" t="str">
        <f>$D$883</f>
        <v>0140 0300</v>
      </c>
      <c r="C885" s="14">
        <v>700</v>
      </c>
      <c r="D885" s="34">
        <v>223</v>
      </c>
    </row>
    <row r="886" spans="1:4">
      <c r="A886" s="1" t="str">
        <f t="shared" si="32"/>
        <v>FRK 0140 0300 800</v>
      </c>
      <c r="B886" s="38" t="str">
        <f>$D$883</f>
        <v>0140 0300</v>
      </c>
      <c r="C886" s="16">
        <v>800</v>
      </c>
      <c r="D886" s="28">
        <v>278</v>
      </c>
    </row>
    <row r="887" spans="1:4">
      <c r="A887" s="1" t="str">
        <f t="shared" si="32"/>
        <v>FRK 0140 0300 900</v>
      </c>
      <c r="B887" s="38" t="str">
        <f>$D$883</f>
        <v>0140 0300</v>
      </c>
      <c r="C887" s="16">
        <v>900</v>
      </c>
      <c r="D887" s="28">
        <v>333</v>
      </c>
    </row>
    <row r="888" spans="1:4">
      <c r="A888" s="1" t="str">
        <f t="shared" si="32"/>
        <v>FRK 0140 0300 1000</v>
      </c>
      <c r="B888" s="38" t="str">
        <f>$D$883</f>
        <v>0140 0300</v>
      </c>
      <c r="C888" s="16">
        <v>1000</v>
      </c>
      <c r="D888" s="28">
        <v>389</v>
      </c>
    </row>
    <row r="889" spans="1:4">
      <c r="A889" s="1" t="str">
        <f t="shared" si="32"/>
        <v>FRK 0140 0300 1100</v>
      </c>
      <c r="B889" s="38" t="str">
        <f t="shared" ref="B889:B926" si="34">$D$883</f>
        <v>0140 0300</v>
      </c>
      <c r="C889" s="16">
        <v>1100</v>
      </c>
      <c r="D889" s="28">
        <v>444</v>
      </c>
    </row>
    <row r="890" spans="1:4">
      <c r="A890" s="1" t="str">
        <f t="shared" si="32"/>
        <v>FRK 0140 0300 1200</v>
      </c>
      <c r="B890" s="38" t="str">
        <f t="shared" si="34"/>
        <v>0140 0300</v>
      </c>
      <c r="C890" s="16">
        <v>1200</v>
      </c>
      <c r="D890" s="28">
        <v>499</v>
      </c>
    </row>
    <row r="891" spans="1:4">
      <c r="A891" s="1" t="str">
        <f t="shared" si="32"/>
        <v>FRK 0140 0300 1300</v>
      </c>
      <c r="B891" s="38" t="str">
        <f t="shared" si="34"/>
        <v>0140 0300</v>
      </c>
      <c r="C891" s="16">
        <v>1300</v>
      </c>
      <c r="D891" s="28">
        <v>554</v>
      </c>
    </row>
    <row r="892" spans="1:4">
      <c r="A892" s="1" t="str">
        <f t="shared" si="32"/>
        <v>FRK 0140 0300 1400</v>
      </c>
      <c r="B892" s="38" t="str">
        <f t="shared" si="34"/>
        <v>0140 0300</v>
      </c>
      <c r="C892" s="16">
        <v>1400</v>
      </c>
      <c r="D892" s="28">
        <v>609</v>
      </c>
    </row>
    <row r="893" spans="1:4">
      <c r="A893" s="1" t="str">
        <f t="shared" si="32"/>
        <v>FRK 0140 0300 1500</v>
      </c>
      <c r="B893" s="38" t="str">
        <f t="shared" si="34"/>
        <v>0140 0300</v>
      </c>
      <c r="C893" s="16">
        <v>1500</v>
      </c>
      <c r="D893" s="28">
        <v>664</v>
      </c>
    </row>
    <row r="894" spans="1:4">
      <c r="A894" s="1" t="str">
        <f t="shared" si="32"/>
        <v>FRK 0140 0300 1600</v>
      </c>
      <c r="B894" s="38" t="str">
        <f t="shared" si="34"/>
        <v>0140 0300</v>
      </c>
      <c r="C894" s="16">
        <v>1600</v>
      </c>
      <c r="D894" s="28">
        <v>719</v>
      </c>
    </row>
    <row r="895" spans="1:4">
      <c r="A895" s="1" t="str">
        <f t="shared" si="32"/>
        <v>FRK 0140 0300 1700</v>
      </c>
      <c r="B895" s="38" t="str">
        <f t="shared" si="34"/>
        <v>0140 0300</v>
      </c>
      <c r="C895" s="16">
        <v>1700</v>
      </c>
      <c r="D895" s="28">
        <v>774</v>
      </c>
    </row>
    <row r="896" spans="1:4">
      <c r="A896" s="1" t="str">
        <f t="shared" si="32"/>
        <v>FRK 0140 0300 1800</v>
      </c>
      <c r="B896" s="38" t="str">
        <f t="shared" si="34"/>
        <v>0140 0300</v>
      </c>
      <c r="C896" s="16">
        <v>1800</v>
      </c>
      <c r="D896" s="28">
        <v>829</v>
      </c>
    </row>
    <row r="897" spans="1:4">
      <c r="A897" s="1" t="str">
        <f t="shared" si="32"/>
        <v>FRK 0140 0300 1900</v>
      </c>
      <c r="B897" s="38" t="str">
        <f t="shared" si="34"/>
        <v>0140 0300</v>
      </c>
      <c r="C897" s="16">
        <v>1900</v>
      </c>
      <c r="D897" s="28">
        <v>885</v>
      </c>
    </row>
    <row r="898" spans="1:4">
      <c r="A898" s="1" t="str">
        <f t="shared" si="32"/>
        <v>FRK 0140 0300 2000</v>
      </c>
      <c r="B898" s="38" t="str">
        <f t="shared" si="34"/>
        <v>0140 0300</v>
      </c>
      <c r="C898" s="16">
        <v>2000</v>
      </c>
      <c r="D898" s="28">
        <v>940</v>
      </c>
    </row>
    <row r="899" spans="1:4">
      <c r="A899" s="1" t="str">
        <f t="shared" si="32"/>
        <v>FRK 0140 0300 2100</v>
      </c>
      <c r="B899" s="38" t="str">
        <f t="shared" si="34"/>
        <v>0140 0300</v>
      </c>
      <c r="C899" s="16">
        <v>2100</v>
      </c>
      <c r="D899" s="28">
        <v>995</v>
      </c>
    </row>
    <row r="900" spans="1:4">
      <c r="A900" s="1" t="str">
        <f t="shared" si="32"/>
        <v>FRK 0140 0300 2200</v>
      </c>
      <c r="B900" s="38" t="str">
        <f t="shared" si="34"/>
        <v>0140 0300</v>
      </c>
      <c r="C900" s="16">
        <v>2200</v>
      </c>
      <c r="D900" s="28">
        <v>1050</v>
      </c>
    </row>
    <row r="901" spans="1:4">
      <c r="A901" s="1" t="str">
        <f t="shared" si="32"/>
        <v>FRK 0140 0300 2300</v>
      </c>
      <c r="B901" s="38" t="str">
        <f t="shared" si="34"/>
        <v>0140 0300</v>
      </c>
      <c r="C901" s="16">
        <v>2300</v>
      </c>
      <c r="D901" s="28">
        <v>1105</v>
      </c>
    </row>
    <row r="902" spans="1:4">
      <c r="A902" s="1" t="str">
        <f t="shared" ref="A902:A965" si="35">"FRK "&amp;B902&amp;" "&amp;C902</f>
        <v>FRK 0140 0300 2400</v>
      </c>
      <c r="B902" s="38" t="str">
        <f t="shared" si="34"/>
        <v>0140 0300</v>
      </c>
      <c r="C902" s="16">
        <v>2400</v>
      </c>
      <c r="D902" s="28">
        <v>1160</v>
      </c>
    </row>
    <row r="903" spans="1:4">
      <c r="A903" s="1" t="str">
        <f t="shared" si="35"/>
        <v>FRK 0140 0300 2500</v>
      </c>
      <c r="B903" s="38" t="str">
        <f t="shared" si="34"/>
        <v>0140 0300</v>
      </c>
      <c r="C903" s="16">
        <v>2500</v>
      </c>
      <c r="D903" s="28">
        <v>1215</v>
      </c>
    </row>
    <row r="904" spans="1:4">
      <c r="A904" s="1" t="str">
        <f t="shared" si="35"/>
        <v>FRK 0140 0300 2600</v>
      </c>
      <c r="B904" s="38" t="str">
        <f t="shared" si="34"/>
        <v>0140 0300</v>
      </c>
      <c r="C904" s="16">
        <v>2600</v>
      </c>
      <c r="D904" s="28">
        <v>1270</v>
      </c>
    </row>
    <row r="905" spans="1:4">
      <c r="A905" s="1" t="str">
        <f t="shared" si="35"/>
        <v>FRK 0140 0300 2700</v>
      </c>
      <c r="B905" s="38" t="str">
        <f t="shared" si="34"/>
        <v>0140 0300</v>
      </c>
      <c r="C905" s="16">
        <v>2700</v>
      </c>
      <c r="D905" s="28">
        <v>1325</v>
      </c>
    </row>
    <row r="906" spans="1:4">
      <c r="A906" s="1" t="str">
        <f t="shared" si="35"/>
        <v>FRK 0140 0300 2800</v>
      </c>
      <c r="B906" s="38" t="str">
        <f t="shared" si="34"/>
        <v>0140 0300</v>
      </c>
      <c r="C906" s="16">
        <v>2800</v>
      </c>
      <c r="D906" s="28">
        <v>1381</v>
      </c>
    </row>
    <row r="907" spans="1:4">
      <c r="A907" s="1" t="str">
        <f t="shared" si="35"/>
        <v>FRK 0140 0300 2900</v>
      </c>
      <c r="B907" s="38" t="str">
        <f t="shared" si="34"/>
        <v>0140 0300</v>
      </c>
      <c r="C907" s="16">
        <v>2900</v>
      </c>
      <c r="D907" s="28">
        <v>1436</v>
      </c>
    </row>
    <row r="908" spans="1:4">
      <c r="A908" s="1" t="str">
        <f t="shared" si="35"/>
        <v>FRK 0140 0300 3000</v>
      </c>
      <c r="B908" s="38" t="str">
        <f t="shared" si="34"/>
        <v>0140 0300</v>
      </c>
      <c r="C908" s="16">
        <v>3000</v>
      </c>
      <c r="D908" s="28">
        <v>1491</v>
      </c>
    </row>
    <row r="909" spans="1:4">
      <c r="A909" s="1" t="str">
        <f t="shared" si="35"/>
        <v>FRK 0140 0300 3100</v>
      </c>
      <c r="B909" s="38" t="str">
        <f t="shared" si="34"/>
        <v>0140 0300</v>
      </c>
      <c r="C909" s="16">
        <v>3100</v>
      </c>
      <c r="D909" s="28">
        <v>1546</v>
      </c>
    </row>
    <row r="910" spans="1:4">
      <c r="A910" s="1" t="str">
        <f t="shared" si="35"/>
        <v>FRK 0140 0300 3200</v>
      </c>
      <c r="B910" s="38" t="str">
        <f t="shared" si="34"/>
        <v>0140 0300</v>
      </c>
      <c r="C910" s="16">
        <v>3200</v>
      </c>
      <c r="D910" s="28">
        <v>1601</v>
      </c>
    </row>
    <row r="911" spans="1:4">
      <c r="A911" s="1" t="str">
        <f t="shared" si="35"/>
        <v>FRK 0140 0300 3300</v>
      </c>
      <c r="B911" s="38" t="str">
        <f t="shared" si="34"/>
        <v>0140 0300</v>
      </c>
      <c r="C911" s="16">
        <v>3300</v>
      </c>
      <c r="D911" s="28">
        <v>1656</v>
      </c>
    </row>
    <row r="912" spans="1:4">
      <c r="A912" s="1" t="str">
        <f t="shared" si="35"/>
        <v>FRK 0140 0300 3400</v>
      </c>
      <c r="B912" s="38" t="str">
        <f t="shared" si="34"/>
        <v>0140 0300</v>
      </c>
      <c r="C912" s="16">
        <v>3400</v>
      </c>
      <c r="D912" s="28">
        <v>1711</v>
      </c>
    </row>
    <row r="913" spans="1:4">
      <c r="A913" s="1" t="str">
        <f t="shared" si="35"/>
        <v>FRK 0140 0300 3500</v>
      </c>
      <c r="B913" s="38" t="str">
        <f t="shared" si="34"/>
        <v>0140 0300</v>
      </c>
      <c r="C913" s="16">
        <v>3500</v>
      </c>
      <c r="D913" s="28">
        <v>1766</v>
      </c>
    </row>
    <row r="914" spans="1:4">
      <c r="A914" s="1" t="str">
        <f t="shared" si="35"/>
        <v>FRK 0140 0300 3600</v>
      </c>
      <c r="B914" s="38" t="str">
        <f t="shared" si="34"/>
        <v>0140 0300</v>
      </c>
      <c r="C914" s="16">
        <v>3600</v>
      </c>
      <c r="D914" s="28">
        <v>1821</v>
      </c>
    </row>
    <row r="915" spans="1:4">
      <c r="A915" s="1" t="str">
        <f t="shared" si="35"/>
        <v>FRK 0140 0300 3700</v>
      </c>
      <c r="B915" s="38" t="str">
        <f t="shared" si="34"/>
        <v>0140 0300</v>
      </c>
      <c r="C915" s="16">
        <v>3700</v>
      </c>
      <c r="D915" s="28">
        <v>1877</v>
      </c>
    </row>
    <row r="916" spans="1:4">
      <c r="A916" s="1" t="str">
        <f t="shared" si="35"/>
        <v>FRK 0140 0300 3800</v>
      </c>
      <c r="B916" s="38" t="str">
        <f t="shared" si="34"/>
        <v>0140 0300</v>
      </c>
      <c r="C916" s="16">
        <v>3800</v>
      </c>
      <c r="D916" s="28">
        <v>1932</v>
      </c>
    </row>
    <row r="917" spans="1:4">
      <c r="A917" s="1" t="str">
        <f t="shared" si="35"/>
        <v>FRK 0140 0300 3900</v>
      </c>
      <c r="B917" s="38" t="str">
        <f t="shared" si="34"/>
        <v>0140 0300</v>
      </c>
      <c r="C917" s="16">
        <v>3900</v>
      </c>
      <c r="D917" s="28">
        <v>1987</v>
      </c>
    </row>
    <row r="918" spans="1:4">
      <c r="A918" s="1" t="str">
        <f t="shared" si="35"/>
        <v>FRK 0140 0300 4000</v>
      </c>
      <c r="B918" s="38" t="str">
        <f t="shared" si="34"/>
        <v>0140 0300</v>
      </c>
      <c r="C918" s="16">
        <v>4000</v>
      </c>
      <c r="D918" s="28">
        <v>2042</v>
      </c>
    </row>
    <row r="919" spans="1:4">
      <c r="A919" s="1" t="str">
        <f t="shared" si="35"/>
        <v>FRK 0140 0300 4100</v>
      </c>
      <c r="B919" s="38" t="str">
        <f t="shared" si="34"/>
        <v>0140 0300</v>
      </c>
      <c r="C919" s="16">
        <v>4100</v>
      </c>
      <c r="D919" s="28">
        <v>2097</v>
      </c>
    </row>
    <row r="920" spans="1:4">
      <c r="A920" s="1" t="str">
        <f t="shared" si="35"/>
        <v>FRK 0140 0300 4200</v>
      </c>
      <c r="B920" s="38" t="str">
        <f t="shared" si="34"/>
        <v>0140 0300</v>
      </c>
      <c r="C920" s="16">
        <v>4200</v>
      </c>
      <c r="D920" s="28">
        <v>2152</v>
      </c>
    </row>
    <row r="921" spans="1:4">
      <c r="A921" s="1" t="str">
        <f t="shared" si="35"/>
        <v>FRK 0140 0300 4300</v>
      </c>
      <c r="B921" s="38" t="str">
        <f t="shared" si="34"/>
        <v>0140 0300</v>
      </c>
      <c r="C921" s="16">
        <v>4300</v>
      </c>
      <c r="D921" s="28">
        <v>2207</v>
      </c>
    </row>
    <row r="922" spans="1:4">
      <c r="A922" s="1" t="str">
        <f t="shared" si="35"/>
        <v>FRK 0140 0300 4400</v>
      </c>
      <c r="B922" s="38" t="str">
        <f t="shared" si="34"/>
        <v>0140 0300</v>
      </c>
      <c r="C922" s="16">
        <v>4400</v>
      </c>
      <c r="D922" s="28">
        <v>2262</v>
      </c>
    </row>
    <row r="923" spans="1:4">
      <c r="A923" s="1" t="str">
        <f t="shared" si="35"/>
        <v>FRK 0140 0300 4500</v>
      </c>
      <c r="B923" s="38" t="str">
        <f t="shared" si="34"/>
        <v>0140 0300</v>
      </c>
      <c r="C923" s="16">
        <v>4500</v>
      </c>
      <c r="D923" s="28">
        <v>2317</v>
      </c>
    </row>
    <row r="924" spans="1:4">
      <c r="A924" s="1" t="str">
        <f t="shared" si="35"/>
        <v>FRK 0140 0300 4600</v>
      </c>
      <c r="B924" s="38" t="str">
        <f t="shared" si="34"/>
        <v>0140 0300</v>
      </c>
      <c r="C924" s="16">
        <v>4600</v>
      </c>
      <c r="D924" s="28">
        <v>2373</v>
      </c>
    </row>
    <row r="925" spans="1:4">
      <c r="A925" s="1" t="str">
        <f t="shared" si="35"/>
        <v>FRK 0140 0300 4700</v>
      </c>
      <c r="B925" s="38" t="str">
        <f t="shared" si="34"/>
        <v>0140 0300</v>
      </c>
      <c r="C925" s="16">
        <v>4700</v>
      </c>
      <c r="D925" s="28">
        <v>2428</v>
      </c>
    </row>
    <row r="926" spans="1:4" ht="16.5" thickBot="1">
      <c r="A926" s="1" t="str">
        <f t="shared" si="35"/>
        <v>FRK 0140 0300 4800</v>
      </c>
      <c r="B926" s="38" t="str">
        <f t="shared" si="34"/>
        <v>0140 0300</v>
      </c>
      <c r="C926" s="18">
        <v>4800</v>
      </c>
      <c r="D926" s="29">
        <v>2483</v>
      </c>
    </row>
    <row r="927" spans="1:4" ht="16.5" thickBot="1">
      <c r="A927" s="1" t="str">
        <f t="shared" si="35"/>
        <v>FRK  V x Š [mm]</v>
      </c>
      <c r="C927" s="6" t="s">
        <v>0</v>
      </c>
      <c r="D927" s="20" t="s">
        <v>22</v>
      </c>
    </row>
    <row r="928" spans="1:4" ht="16.5" thickBot="1">
      <c r="A928" s="1" t="str">
        <f t="shared" si="35"/>
        <v>FRK  L [mm]</v>
      </c>
      <c r="C928" s="10" t="s">
        <v>27</v>
      </c>
      <c r="D928" s="35" t="s">
        <v>36</v>
      </c>
    </row>
    <row r="929" spans="1:4">
      <c r="A929" s="1" t="str">
        <f t="shared" si="35"/>
        <v>FRK 0140 0425 700</v>
      </c>
      <c r="B929" s="13" t="str">
        <f>$D$927</f>
        <v>0140 0425</v>
      </c>
      <c r="C929" s="14">
        <v>700</v>
      </c>
      <c r="D929" s="36">
        <v>354</v>
      </c>
    </row>
    <row r="930" spans="1:4">
      <c r="A930" s="1" t="str">
        <f t="shared" si="35"/>
        <v>FRK 0140 0425 800</v>
      </c>
      <c r="B930" s="13" t="str">
        <f t="shared" ref="B930:B970" si="36">$D$927</f>
        <v>0140 0425</v>
      </c>
      <c r="C930" s="16">
        <v>800</v>
      </c>
      <c r="D930" s="23">
        <v>441</v>
      </c>
    </row>
    <row r="931" spans="1:4">
      <c r="A931" s="1" t="str">
        <f t="shared" si="35"/>
        <v>FRK 0140 0425 900</v>
      </c>
      <c r="B931" s="13" t="str">
        <f t="shared" si="36"/>
        <v>0140 0425</v>
      </c>
      <c r="C931" s="16">
        <v>900</v>
      </c>
      <c r="D931" s="23">
        <v>528</v>
      </c>
    </row>
    <row r="932" spans="1:4">
      <c r="A932" s="1" t="str">
        <f t="shared" si="35"/>
        <v>FRK 0140 0425 1000</v>
      </c>
      <c r="B932" s="13" t="str">
        <f t="shared" si="36"/>
        <v>0140 0425</v>
      </c>
      <c r="C932" s="16">
        <v>1000</v>
      </c>
      <c r="D932" s="23">
        <v>615</v>
      </c>
    </row>
    <row r="933" spans="1:4">
      <c r="A933" s="1" t="str">
        <f t="shared" si="35"/>
        <v>FRK 0140 0425 1100</v>
      </c>
      <c r="B933" s="13" t="str">
        <f t="shared" si="36"/>
        <v>0140 0425</v>
      </c>
      <c r="C933" s="16">
        <v>1100</v>
      </c>
      <c r="D933" s="23">
        <v>703</v>
      </c>
    </row>
    <row r="934" spans="1:4">
      <c r="A934" s="1" t="str">
        <f t="shared" si="35"/>
        <v>FRK 0140 0425 1200</v>
      </c>
      <c r="B934" s="13" t="str">
        <f t="shared" si="36"/>
        <v>0140 0425</v>
      </c>
      <c r="C934" s="16">
        <v>1200</v>
      </c>
      <c r="D934" s="23">
        <v>790</v>
      </c>
    </row>
    <row r="935" spans="1:4">
      <c r="A935" s="1" t="str">
        <f t="shared" si="35"/>
        <v>FRK 0140 0425 1300</v>
      </c>
      <c r="B935" s="13" t="str">
        <f t="shared" si="36"/>
        <v>0140 0425</v>
      </c>
      <c r="C935" s="16">
        <v>1300</v>
      </c>
      <c r="D935" s="23">
        <v>877</v>
      </c>
    </row>
    <row r="936" spans="1:4">
      <c r="A936" s="1" t="str">
        <f t="shared" si="35"/>
        <v>FRK 0140 0425 1400</v>
      </c>
      <c r="B936" s="13" t="str">
        <f t="shared" si="36"/>
        <v>0140 0425</v>
      </c>
      <c r="C936" s="16">
        <v>1400</v>
      </c>
      <c r="D936" s="23">
        <v>964</v>
      </c>
    </row>
    <row r="937" spans="1:4">
      <c r="A937" s="1" t="str">
        <f t="shared" si="35"/>
        <v>FRK 0140 0425 1500</v>
      </c>
      <c r="B937" s="13" t="str">
        <f t="shared" si="36"/>
        <v>0140 0425</v>
      </c>
      <c r="C937" s="16">
        <v>1500</v>
      </c>
      <c r="D937" s="23">
        <v>1052</v>
      </c>
    </row>
    <row r="938" spans="1:4">
      <c r="A938" s="1" t="str">
        <f t="shared" si="35"/>
        <v>FRK 0140 0425 1600</v>
      </c>
      <c r="B938" s="13" t="str">
        <f t="shared" si="36"/>
        <v>0140 0425</v>
      </c>
      <c r="C938" s="16">
        <v>1600</v>
      </c>
      <c r="D938" s="23">
        <v>1139</v>
      </c>
    </row>
    <row r="939" spans="1:4">
      <c r="A939" s="1" t="str">
        <f t="shared" si="35"/>
        <v>FRK 0140 0425 1700</v>
      </c>
      <c r="B939" s="13" t="str">
        <f t="shared" si="36"/>
        <v>0140 0425</v>
      </c>
      <c r="C939" s="16">
        <v>1700</v>
      </c>
      <c r="D939" s="23">
        <v>1226</v>
      </c>
    </row>
    <row r="940" spans="1:4">
      <c r="A940" s="1" t="str">
        <f t="shared" si="35"/>
        <v>FRK 0140 0425 1800</v>
      </c>
      <c r="B940" s="13" t="str">
        <f t="shared" si="36"/>
        <v>0140 0425</v>
      </c>
      <c r="C940" s="16">
        <v>1800</v>
      </c>
      <c r="D940" s="23">
        <v>1314</v>
      </c>
    </row>
    <row r="941" spans="1:4">
      <c r="A941" s="1" t="str">
        <f t="shared" si="35"/>
        <v>FRK 0140 0425 1900</v>
      </c>
      <c r="B941" s="13" t="str">
        <f t="shared" si="36"/>
        <v>0140 0425</v>
      </c>
      <c r="C941" s="16">
        <v>1900</v>
      </c>
      <c r="D941" s="23">
        <v>1401</v>
      </c>
    </row>
    <row r="942" spans="1:4">
      <c r="A942" s="1" t="str">
        <f t="shared" si="35"/>
        <v>FRK 0140 0425 2000</v>
      </c>
      <c r="B942" s="13" t="str">
        <f t="shared" si="36"/>
        <v>0140 0425</v>
      </c>
      <c r="C942" s="16">
        <v>2000</v>
      </c>
      <c r="D942" s="23">
        <v>1488</v>
      </c>
    </row>
    <row r="943" spans="1:4">
      <c r="A943" s="1" t="str">
        <f t="shared" si="35"/>
        <v>FRK 0140 0425 2100</v>
      </c>
      <c r="B943" s="13" t="str">
        <f t="shared" si="36"/>
        <v>0140 0425</v>
      </c>
      <c r="C943" s="16">
        <v>2100</v>
      </c>
      <c r="D943" s="23">
        <v>1575</v>
      </c>
    </row>
    <row r="944" spans="1:4">
      <c r="A944" s="1" t="str">
        <f t="shared" si="35"/>
        <v>FRK 0140 0425 2200</v>
      </c>
      <c r="B944" s="13" t="str">
        <f t="shared" si="36"/>
        <v>0140 0425</v>
      </c>
      <c r="C944" s="16">
        <v>2200</v>
      </c>
      <c r="D944" s="23">
        <v>1663</v>
      </c>
    </row>
    <row r="945" spans="1:4">
      <c r="A945" s="1" t="str">
        <f t="shared" si="35"/>
        <v>FRK 0140 0425 2300</v>
      </c>
      <c r="B945" s="13" t="str">
        <f t="shared" si="36"/>
        <v>0140 0425</v>
      </c>
      <c r="C945" s="16">
        <v>2300</v>
      </c>
      <c r="D945" s="23">
        <v>1750</v>
      </c>
    </row>
    <row r="946" spans="1:4">
      <c r="A946" s="1" t="str">
        <f t="shared" si="35"/>
        <v>FRK 0140 0425 2400</v>
      </c>
      <c r="B946" s="13" t="str">
        <f t="shared" si="36"/>
        <v>0140 0425</v>
      </c>
      <c r="C946" s="16">
        <v>2400</v>
      </c>
      <c r="D946" s="23">
        <v>1837</v>
      </c>
    </row>
    <row r="947" spans="1:4">
      <c r="A947" s="1" t="str">
        <f t="shared" si="35"/>
        <v>FRK 0140 0425 2500</v>
      </c>
      <c r="B947" s="13" t="str">
        <f t="shared" si="36"/>
        <v>0140 0425</v>
      </c>
      <c r="C947" s="16">
        <v>2500</v>
      </c>
      <c r="D947" s="23">
        <v>1925</v>
      </c>
    </row>
    <row r="948" spans="1:4">
      <c r="A948" s="1" t="str">
        <f t="shared" si="35"/>
        <v>FRK 0140 0425 2600</v>
      </c>
      <c r="B948" s="13" t="str">
        <f t="shared" si="36"/>
        <v>0140 0425</v>
      </c>
      <c r="C948" s="16">
        <v>2600</v>
      </c>
      <c r="D948" s="23">
        <v>2012</v>
      </c>
    </row>
    <row r="949" spans="1:4">
      <c r="A949" s="1" t="str">
        <f t="shared" si="35"/>
        <v>FRK 0140 0425 2700</v>
      </c>
      <c r="B949" s="13" t="str">
        <f t="shared" si="36"/>
        <v>0140 0425</v>
      </c>
      <c r="C949" s="16">
        <v>2700</v>
      </c>
      <c r="D949" s="23">
        <v>2099</v>
      </c>
    </row>
    <row r="950" spans="1:4">
      <c r="A950" s="1" t="str">
        <f t="shared" si="35"/>
        <v>FRK 0140 0425 2800</v>
      </c>
      <c r="B950" s="13" t="str">
        <f t="shared" si="36"/>
        <v>0140 0425</v>
      </c>
      <c r="C950" s="16">
        <v>2800</v>
      </c>
      <c r="D950" s="23">
        <v>2186</v>
      </c>
    </row>
    <row r="951" spans="1:4">
      <c r="A951" s="1" t="str">
        <f t="shared" si="35"/>
        <v>FRK 0140 0425 2900</v>
      </c>
      <c r="B951" s="13" t="str">
        <f t="shared" si="36"/>
        <v>0140 0425</v>
      </c>
      <c r="C951" s="16">
        <v>2900</v>
      </c>
      <c r="D951" s="23">
        <v>2274</v>
      </c>
    </row>
    <row r="952" spans="1:4">
      <c r="A952" s="1" t="str">
        <f t="shared" si="35"/>
        <v>FRK 0140 0425 3000</v>
      </c>
      <c r="B952" s="13" t="str">
        <f t="shared" si="36"/>
        <v>0140 0425</v>
      </c>
      <c r="C952" s="16">
        <v>3000</v>
      </c>
      <c r="D952" s="23">
        <v>2361</v>
      </c>
    </row>
    <row r="953" spans="1:4">
      <c r="A953" s="1" t="str">
        <f t="shared" si="35"/>
        <v>FRK 0140 0425 3100</v>
      </c>
      <c r="B953" s="13" t="str">
        <f t="shared" si="36"/>
        <v>0140 0425</v>
      </c>
      <c r="C953" s="16">
        <v>3100</v>
      </c>
      <c r="D953" s="23">
        <v>2448</v>
      </c>
    </row>
    <row r="954" spans="1:4">
      <c r="A954" s="1" t="str">
        <f t="shared" si="35"/>
        <v>FRK 0140 0425 3200</v>
      </c>
      <c r="B954" s="13" t="str">
        <f t="shared" si="36"/>
        <v>0140 0425</v>
      </c>
      <c r="C954" s="16">
        <v>3200</v>
      </c>
      <c r="D954" s="23">
        <v>2536</v>
      </c>
    </row>
    <row r="955" spans="1:4">
      <c r="A955" s="1" t="str">
        <f t="shared" si="35"/>
        <v>FRK 0140 0425 3300</v>
      </c>
      <c r="B955" s="13" t="str">
        <f t="shared" si="36"/>
        <v>0140 0425</v>
      </c>
      <c r="C955" s="16">
        <v>3300</v>
      </c>
      <c r="D955" s="23">
        <v>2623</v>
      </c>
    </row>
    <row r="956" spans="1:4">
      <c r="A956" s="1" t="str">
        <f t="shared" si="35"/>
        <v>FRK 0140 0425 3400</v>
      </c>
      <c r="B956" s="13" t="str">
        <f t="shared" si="36"/>
        <v>0140 0425</v>
      </c>
      <c r="C956" s="16">
        <v>3400</v>
      </c>
      <c r="D956" s="23">
        <v>2710</v>
      </c>
    </row>
    <row r="957" spans="1:4">
      <c r="A957" s="1" t="str">
        <f t="shared" si="35"/>
        <v>FRK 0140 0425 3500</v>
      </c>
      <c r="B957" s="13" t="str">
        <f t="shared" si="36"/>
        <v>0140 0425</v>
      </c>
      <c r="C957" s="16">
        <v>3500</v>
      </c>
      <c r="D957" s="23">
        <v>2797</v>
      </c>
    </row>
    <row r="958" spans="1:4">
      <c r="A958" s="1" t="str">
        <f t="shared" si="35"/>
        <v>FRK 0140 0425 3600</v>
      </c>
      <c r="B958" s="13" t="str">
        <f t="shared" si="36"/>
        <v>0140 0425</v>
      </c>
      <c r="C958" s="16">
        <v>3600</v>
      </c>
      <c r="D958" s="23">
        <v>2885</v>
      </c>
    </row>
    <row r="959" spans="1:4">
      <c r="A959" s="1" t="str">
        <f t="shared" si="35"/>
        <v>FRK 0140 0425 3700</v>
      </c>
      <c r="B959" s="13" t="str">
        <f t="shared" si="36"/>
        <v>0140 0425</v>
      </c>
      <c r="C959" s="16">
        <v>3700</v>
      </c>
      <c r="D959" s="23">
        <v>2972</v>
      </c>
    </row>
    <row r="960" spans="1:4">
      <c r="A960" s="1" t="str">
        <f t="shared" si="35"/>
        <v>FRK 0140 0425 3800</v>
      </c>
      <c r="B960" s="13" t="str">
        <f t="shared" si="36"/>
        <v>0140 0425</v>
      </c>
      <c r="C960" s="16">
        <v>3800</v>
      </c>
      <c r="D960" s="23">
        <v>3059</v>
      </c>
    </row>
    <row r="961" spans="1:4">
      <c r="A961" s="1" t="str">
        <f t="shared" si="35"/>
        <v>FRK 0140 0425 3900</v>
      </c>
      <c r="B961" s="13" t="str">
        <f t="shared" si="36"/>
        <v>0140 0425</v>
      </c>
      <c r="C961" s="16">
        <v>3900</v>
      </c>
      <c r="D961" s="23">
        <v>3147</v>
      </c>
    </row>
    <row r="962" spans="1:4">
      <c r="A962" s="1" t="str">
        <f t="shared" si="35"/>
        <v>FRK 0140 0425 4000</v>
      </c>
      <c r="B962" s="13" t="str">
        <f t="shared" si="36"/>
        <v>0140 0425</v>
      </c>
      <c r="C962" s="16">
        <v>4000</v>
      </c>
      <c r="D962" s="23">
        <v>3234</v>
      </c>
    </row>
    <row r="963" spans="1:4">
      <c r="A963" s="1" t="str">
        <f t="shared" si="35"/>
        <v>FRK 0140 0425 4100</v>
      </c>
      <c r="B963" s="13" t="str">
        <f t="shared" si="36"/>
        <v>0140 0425</v>
      </c>
      <c r="C963" s="16">
        <v>4100</v>
      </c>
      <c r="D963" s="23">
        <v>3321</v>
      </c>
    </row>
    <row r="964" spans="1:4">
      <c r="A964" s="1" t="str">
        <f t="shared" si="35"/>
        <v>FRK 0140 0425 4200</v>
      </c>
      <c r="B964" s="13" t="str">
        <f t="shared" si="36"/>
        <v>0140 0425</v>
      </c>
      <c r="C964" s="16">
        <v>4200</v>
      </c>
      <c r="D964" s="23">
        <v>3408</v>
      </c>
    </row>
    <row r="965" spans="1:4">
      <c r="A965" s="1" t="str">
        <f t="shared" si="35"/>
        <v>FRK 0140 0425 4300</v>
      </c>
      <c r="B965" s="13" t="str">
        <f t="shared" si="36"/>
        <v>0140 0425</v>
      </c>
      <c r="C965" s="16">
        <v>4300</v>
      </c>
      <c r="D965" s="23">
        <v>3496</v>
      </c>
    </row>
    <row r="966" spans="1:4">
      <c r="A966" s="1" t="str">
        <f t="shared" ref="A966:A1029" si="37">"FRK "&amp;B966&amp;" "&amp;C966</f>
        <v>FRK 0140 0425 4400</v>
      </c>
      <c r="B966" s="13" t="str">
        <f t="shared" si="36"/>
        <v>0140 0425</v>
      </c>
      <c r="C966" s="16">
        <v>4400</v>
      </c>
      <c r="D966" s="23">
        <v>3583</v>
      </c>
    </row>
    <row r="967" spans="1:4">
      <c r="A967" s="1" t="str">
        <f t="shared" si="37"/>
        <v>FRK 0140 0425 4500</v>
      </c>
      <c r="B967" s="13" t="str">
        <f t="shared" si="36"/>
        <v>0140 0425</v>
      </c>
      <c r="C967" s="16">
        <v>4500</v>
      </c>
      <c r="D967" s="23">
        <v>3670</v>
      </c>
    </row>
    <row r="968" spans="1:4">
      <c r="A968" s="1" t="str">
        <f t="shared" si="37"/>
        <v>FRK 0140 0425 4600</v>
      </c>
      <c r="B968" s="13" t="str">
        <f t="shared" si="36"/>
        <v>0140 0425</v>
      </c>
      <c r="C968" s="16">
        <v>4600</v>
      </c>
      <c r="D968" s="23">
        <v>3757</v>
      </c>
    </row>
    <row r="969" spans="1:4">
      <c r="A969" s="1" t="str">
        <f t="shared" si="37"/>
        <v>FRK 0140 0425 4700</v>
      </c>
      <c r="B969" s="13" t="str">
        <f t="shared" si="36"/>
        <v>0140 0425</v>
      </c>
      <c r="C969" s="16">
        <v>4700</v>
      </c>
      <c r="D969" s="23">
        <v>3845</v>
      </c>
    </row>
    <row r="970" spans="1:4" ht="16.5" thickBot="1">
      <c r="A970" s="1" t="str">
        <f t="shared" si="37"/>
        <v>FRK 0140 0425 4800</v>
      </c>
      <c r="B970" s="13" t="str">
        <f t="shared" si="36"/>
        <v>0140 0425</v>
      </c>
      <c r="C970" s="18">
        <v>4800</v>
      </c>
      <c r="D970" s="24">
        <v>3932</v>
      </c>
    </row>
    <row r="971" spans="1:4" ht="16.5" thickBot="1">
      <c r="A971" s="1" t="str">
        <f t="shared" si="37"/>
        <v>FRK  V x Š [mm]</v>
      </c>
      <c r="C971" s="6" t="s">
        <v>0</v>
      </c>
      <c r="D971" s="7" t="s">
        <v>23</v>
      </c>
    </row>
    <row r="972" spans="1:4" ht="16.5" thickBot="1">
      <c r="A972" s="1" t="str">
        <f t="shared" si="37"/>
        <v>FRK  L [mm]</v>
      </c>
      <c r="C972" s="10" t="s">
        <v>27</v>
      </c>
      <c r="D972" s="30" t="s">
        <v>39</v>
      </c>
    </row>
    <row r="973" spans="1:4">
      <c r="A973" s="1" t="str">
        <f t="shared" si="37"/>
        <v>FRK 0165 0300 700</v>
      </c>
      <c r="B973" s="13" t="str">
        <f>$D$971</f>
        <v>0165 0300</v>
      </c>
      <c r="C973" s="31">
        <v>700</v>
      </c>
      <c r="D973" s="32">
        <v>233</v>
      </c>
    </row>
    <row r="974" spans="1:4">
      <c r="A974" s="1" t="str">
        <f t="shared" si="37"/>
        <v>FRK 0165 0300 800</v>
      </c>
      <c r="B974" s="13" t="str">
        <f t="shared" ref="B974:B1014" si="38">$D$971</f>
        <v>0165 0300</v>
      </c>
      <c r="C974" s="16">
        <v>800</v>
      </c>
      <c r="D974" s="17">
        <v>291</v>
      </c>
    </row>
    <row r="975" spans="1:4">
      <c r="A975" s="1" t="str">
        <f t="shared" si="37"/>
        <v>FRK 0165 0300 900</v>
      </c>
      <c r="B975" s="13" t="str">
        <f t="shared" si="38"/>
        <v>0165 0300</v>
      </c>
      <c r="C975" s="16">
        <v>900</v>
      </c>
      <c r="D975" s="17">
        <v>349</v>
      </c>
    </row>
    <row r="976" spans="1:4">
      <c r="A976" s="1" t="str">
        <f t="shared" si="37"/>
        <v>FRK 0165 0300 1000</v>
      </c>
      <c r="B976" s="13" t="str">
        <f t="shared" si="38"/>
        <v>0165 0300</v>
      </c>
      <c r="C976" s="16">
        <v>1000</v>
      </c>
      <c r="D976" s="17">
        <v>406</v>
      </c>
    </row>
    <row r="977" spans="1:4">
      <c r="A977" s="1" t="str">
        <f t="shared" si="37"/>
        <v>FRK 0165 0300 1100</v>
      </c>
      <c r="B977" s="13" t="str">
        <f t="shared" si="38"/>
        <v>0165 0300</v>
      </c>
      <c r="C977" s="16">
        <v>1100</v>
      </c>
      <c r="D977" s="17">
        <v>464</v>
      </c>
    </row>
    <row r="978" spans="1:4">
      <c r="A978" s="1" t="str">
        <f t="shared" si="37"/>
        <v>FRK 0165 0300 1200</v>
      </c>
      <c r="B978" s="13" t="str">
        <f t="shared" si="38"/>
        <v>0165 0300</v>
      </c>
      <c r="C978" s="16">
        <v>1200</v>
      </c>
      <c r="D978" s="17">
        <v>521</v>
      </c>
    </row>
    <row r="979" spans="1:4">
      <c r="A979" s="1" t="str">
        <f t="shared" si="37"/>
        <v>FRK 0165 0300 1300</v>
      </c>
      <c r="B979" s="13" t="str">
        <f t="shared" si="38"/>
        <v>0165 0300</v>
      </c>
      <c r="C979" s="16">
        <v>1300</v>
      </c>
      <c r="D979" s="17">
        <v>579</v>
      </c>
    </row>
    <row r="980" spans="1:4">
      <c r="A980" s="1" t="str">
        <f t="shared" si="37"/>
        <v>FRK 0165 0300 1400</v>
      </c>
      <c r="B980" s="13" t="str">
        <f t="shared" si="38"/>
        <v>0165 0300</v>
      </c>
      <c r="C980" s="16">
        <v>1400</v>
      </c>
      <c r="D980" s="17">
        <v>637</v>
      </c>
    </row>
    <row r="981" spans="1:4">
      <c r="A981" s="1" t="str">
        <f t="shared" si="37"/>
        <v>FRK 0165 0300 1500</v>
      </c>
      <c r="B981" s="13" t="str">
        <f t="shared" si="38"/>
        <v>0165 0300</v>
      </c>
      <c r="C981" s="16">
        <v>1500</v>
      </c>
      <c r="D981" s="17">
        <v>694</v>
      </c>
    </row>
    <row r="982" spans="1:4">
      <c r="A982" s="1" t="str">
        <f t="shared" si="37"/>
        <v>FRK 0165 0300 1600</v>
      </c>
      <c r="B982" s="13" t="str">
        <f t="shared" si="38"/>
        <v>0165 0300</v>
      </c>
      <c r="C982" s="16">
        <v>1600</v>
      </c>
      <c r="D982" s="17">
        <v>752</v>
      </c>
    </row>
    <row r="983" spans="1:4">
      <c r="A983" s="1" t="str">
        <f t="shared" si="37"/>
        <v>FRK 0165 0300 1700</v>
      </c>
      <c r="B983" s="13" t="str">
        <f t="shared" si="38"/>
        <v>0165 0300</v>
      </c>
      <c r="C983" s="16">
        <v>1700</v>
      </c>
      <c r="D983" s="17">
        <v>809</v>
      </c>
    </row>
    <row r="984" spans="1:4">
      <c r="A984" s="1" t="str">
        <f t="shared" si="37"/>
        <v>FRK 0165 0300 1800</v>
      </c>
      <c r="B984" s="13" t="str">
        <f t="shared" si="38"/>
        <v>0165 0300</v>
      </c>
      <c r="C984" s="16">
        <v>1800</v>
      </c>
      <c r="D984" s="17">
        <v>867</v>
      </c>
    </row>
    <row r="985" spans="1:4">
      <c r="A985" s="1" t="str">
        <f t="shared" si="37"/>
        <v>FRK 0165 0300 1900</v>
      </c>
      <c r="B985" s="13" t="str">
        <f t="shared" si="38"/>
        <v>0165 0300</v>
      </c>
      <c r="C985" s="16">
        <v>1900</v>
      </c>
      <c r="D985" s="17">
        <v>925</v>
      </c>
    </row>
    <row r="986" spans="1:4">
      <c r="A986" s="1" t="str">
        <f t="shared" si="37"/>
        <v>FRK 0165 0300 2000</v>
      </c>
      <c r="B986" s="13" t="str">
        <f t="shared" si="38"/>
        <v>0165 0300</v>
      </c>
      <c r="C986" s="16">
        <v>2000</v>
      </c>
      <c r="D986" s="17">
        <v>982</v>
      </c>
    </row>
    <row r="987" spans="1:4">
      <c r="A987" s="1" t="str">
        <f t="shared" si="37"/>
        <v>FRK 0165 0300 2100</v>
      </c>
      <c r="B987" s="13" t="str">
        <f t="shared" si="38"/>
        <v>0165 0300</v>
      </c>
      <c r="C987" s="16">
        <v>2100</v>
      </c>
      <c r="D987" s="17">
        <v>1040</v>
      </c>
    </row>
    <row r="988" spans="1:4">
      <c r="A988" s="1" t="str">
        <f t="shared" si="37"/>
        <v>FRK 0165 0300 2200</v>
      </c>
      <c r="B988" s="13" t="str">
        <f t="shared" si="38"/>
        <v>0165 0300</v>
      </c>
      <c r="C988" s="16">
        <v>2200</v>
      </c>
      <c r="D988" s="17">
        <v>1097</v>
      </c>
    </row>
    <row r="989" spans="1:4">
      <c r="A989" s="1" t="str">
        <f t="shared" si="37"/>
        <v>FRK 0165 0300 2300</v>
      </c>
      <c r="B989" s="13" t="str">
        <f t="shared" si="38"/>
        <v>0165 0300</v>
      </c>
      <c r="C989" s="16">
        <v>2300</v>
      </c>
      <c r="D989" s="17">
        <v>1155</v>
      </c>
    </row>
    <row r="990" spans="1:4">
      <c r="A990" s="1" t="str">
        <f t="shared" si="37"/>
        <v>FRK 0165 0300 2400</v>
      </c>
      <c r="B990" s="13" t="str">
        <f t="shared" si="38"/>
        <v>0165 0300</v>
      </c>
      <c r="C990" s="16">
        <v>2400</v>
      </c>
      <c r="D990" s="17">
        <v>1213</v>
      </c>
    </row>
    <row r="991" spans="1:4">
      <c r="A991" s="1" t="str">
        <f t="shared" si="37"/>
        <v>FRK 0165 0300 2500</v>
      </c>
      <c r="B991" s="13" t="str">
        <f t="shared" si="38"/>
        <v>0165 0300</v>
      </c>
      <c r="C991" s="16">
        <v>2500</v>
      </c>
      <c r="D991" s="17">
        <v>1270</v>
      </c>
    </row>
    <row r="992" spans="1:4">
      <c r="A992" s="1" t="str">
        <f t="shared" si="37"/>
        <v>FRK 0165 0300 2600</v>
      </c>
      <c r="B992" s="13" t="str">
        <f t="shared" si="38"/>
        <v>0165 0300</v>
      </c>
      <c r="C992" s="16">
        <v>2600</v>
      </c>
      <c r="D992" s="17">
        <v>1328</v>
      </c>
    </row>
    <row r="993" spans="1:4">
      <c r="A993" s="1" t="str">
        <f t="shared" si="37"/>
        <v>FRK 0165 0300 2700</v>
      </c>
      <c r="B993" s="13" t="str">
        <f t="shared" si="38"/>
        <v>0165 0300</v>
      </c>
      <c r="C993" s="16">
        <v>2700</v>
      </c>
      <c r="D993" s="17">
        <v>1385</v>
      </c>
    </row>
    <row r="994" spans="1:4">
      <c r="A994" s="1" t="str">
        <f t="shared" si="37"/>
        <v>FRK 0165 0300 2800</v>
      </c>
      <c r="B994" s="13" t="str">
        <f t="shared" si="38"/>
        <v>0165 0300</v>
      </c>
      <c r="C994" s="16">
        <v>2800</v>
      </c>
      <c r="D994" s="17">
        <v>1443</v>
      </c>
    </row>
    <row r="995" spans="1:4">
      <c r="A995" s="1" t="str">
        <f t="shared" si="37"/>
        <v>FRK 0165 0300 2900</v>
      </c>
      <c r="B995" s="13" t="str">
        <f t="shared" si="38"/>
        <v>0165 0300</v>
      </c>
      <c r="C995" s="16">
        <v>2900</v>
      </c>
      <c r="D995" s="17">
        <v>1501</v>
      </c>
    </row>
    <row r="996" spans="1:4">
      <c r="A996" s="1" t="str">
        <f t="shared" si="37"/>
        <v>FRK 0165 0300 3000</v>
      </c>
      <c r="B996" s="13" t="str">
        <f t="shared" si="38"/>
        <v>0165 0300</v>
      </c>
      <c r="C996" s="16">
        <v>3000</v>
      </c>
      <c r="D996" s="17">
        <v>1558</v>
      </c>
    </row>
    <row r="997" spans="1:4">
      <c r="A997" s="1" t="str">
        <f t="shared" si="37"/>
        <v>FRK 0165 0300 3100</v>
      </c>
      <c r="B997" s="13" t="str">
        <f t="shared" si="38"/>
        <v>0165 0300</v>
      </c>
      <c r="C997" s="16">
        <v>3100</v>
      </c>
      <c r="D997" s="17">
        <v>1616</v>
      </c>
    </row>
    <row r="998" spans="1:4">
      <c r="A998" s="1" t="str">
        <f t="shared" si="37"/>
        <v>FRK 0165 0300 3200</v>
      </c>
      <c r="B998" s="13" t="str">
        <f t="shared" si="38"/>
        <v>0165 0300</v>
      </c>
      <c r="C998" s="16">
        <v>3200</v>
      </c>
      <c r="D998" s="17">
        <v>1673</v>
      </c>
    </row>
    <row r="999" spans="1:4">
      <c r="A999" s="1" t="str">
        <f t="shared" si="37"/>
        <v>FRK 0165 0300 3300</v>
      </c>
      <c r="B999" s="13" t="str">
        <f t="shared" si="38"/>
        <v>0165 0300</v>
      </c>
      <c r="C999" s="16">
        <v>3300</v>
      </c>
      <c r="D999" s="17">
        <v>1731</v>
      </c>
    </row>
    <row r="1000" spans="1:4">
      <c r="A1000" s="1" t="str">
        <f t="shared" si="37"/>
        <v>FRK 0165 0300 3400</v>
      </c>
      <c r="B1000" s="13" t="str">
        <f t="shared" si="38"/>
        <v>0165 0300</v>
      </c>
      <c r="C1000" s="16">
        <v>3400</v>
      </c>
      <c r="D1000" s="17">
        <v>1789</v>
      </c>
    </row>
    <row r="1001" spans="1:4">
      <c r="A1001" s="1" t="str">
        <f t="shared" si="37"/>
        <v>FRK 0165 0300 3500</v>
      </c>
      <c r="B1001" s="13" t="str">
        <f t="shared" si="38"/>
        <v>0165 0300</v>
      </c>
      <c r="C1001" s="16">
        <v>3500</v>
      </c>
      <c r="D1001" s="17">
        <v>1846</v>
      </c>
    </row>
    <row r="1002" spans="1:4">
      <c r="A1002" s="1" t="str">
        <f t="shared" si="37"/>
        <v>FRK 0165 0300 3600</v>
      </c>
      <c r="B1002" s="13" t="str">
        <f t="shared" si="38"/>
        <v>0165 0300</v>
      </c>
      <c r="C1002" s="16">
        <v>3600</v>
      </c>
      <c r="D1002" s="17">
        <v>1904</v>
      </c>
    </row>
    <row r="1003" spans="1:4">
      <c r="A1003" s="1" t="str">
        <f t="shared" si="37"/>
        <v>FRK 0165 0300 3700</v>
      </c>
      <c r="B1003" s="13" t="str">
        <f t="shared" si="38"/>
        <v>0165 0300</v>
      </c>
      <c r="C1003" s="16">
        <v>3700</v>
      </c>
      <c r="D1003" s="17">
        <v>1961</v>
      </c>
    </row>
    <row r="1004" spans="1:4">
      <c r="A1004" s="1" t="str">
        <f t="shared" si="37"/>
        <v>FRK 0165 0300 3800</v>
      </c>
      <c r="B1004" s="13" t="str">
        <f t="shared" si="38"/>
        <v>0165 0300</v>
      </c>
      <c r="C1004" s="16">
        <v>3800</v>
      </c>
      <c r="D1004" s="17">
        <v>2019</v>
      </c>
    </row>
    <row r="1005" spans="1:4">
      <c r="A1005" s="1" t="str">
        <f t="shared" si="37"/>
        <v>FRK 0165 0300 3900</v>
      </c>
      <c r="B1005" s="13" t="str">
        <f t="shared" si="38"/>
        <v>0165 0300</v>
      </c>
      <c r="C1005" s="16">
        <v>3900</v>
      </c>
      <c r="D1005" s="17">
        <v>2077</v>
      </c>
    </row>
    <row r="1006" spans="1:4">
      <c r="A1006" s="1" t="str">
        <f t="shared" si="37"/>
        <v>FRK 0165 0300 4000</v>
      </c>
      <c r="B1006" s="13" t="str">
        <f t="shared" si="38"/>
        <v>0165 0300</v>
      </c>
      <c r="C1006" s="16">
        <v>4000</v>
      </c>
      <c r="D1006" s="17">
        <v>2134</v>
      </c>
    </row>
    <row r="1007" spans="1:4">
      <c r="A1007" s="1" t="str">
        <f t="shared" si="37"/>
        <v>FRK 0165 0300 4100</v>
      </c>
      <c r="B1007" s="13" t="str">
        <f t="shared" si="38"/>
        <v>0165 0300</v>
      </c>
      <c r="C1007" s="16">
        <v>4100</v>
      </c>
      <c r="D1007" s="17">
        <v>2192</v>
      </c>
    </row>
    <row r="1008" spans="1:4">
      <c r="A1008" s="1" t="str">
        <f t="shared" si="37"/>
        <v>FRK 0165 0300 4200</v>
      </c>
      <c r="B1008" s="13" t="str">
        <f t="shared" si="38"/>
        <v>0165 0300</v>
      </c>
      <c r="C1008" s="16">
        <v>4200</v>
      </c>
      <c r="D1008" s="17">
        <v>2250</v>
      </c>
    </row>
    <row r="1009" spans="1:4">
      <c r="A1009" s="1" t="str">
        <f t="shared" si="37"/>
        <v>FRK 0165 0300 4300</v>
      </c>
      <c r="B1009" s="13" t="str">
        <f t="shared" si="38"/>
        <v>0165 0300</v>
      </c>
      <c r="C1009" s="16">
        <v>4300</v>
      </c>
      <c r="D1009" s="17">
        <v>2307</v>
      </c>
    </row>
    <row r="1010" spans="1:4">
      <c r="A1010" s="1" t="str">
        <f t="shared" si="37"/>
        <v>FRK 0165 0300 4400</v>
      </c>
      <c r="B1010" s="13" t="str">
        <f t="shared" si="38"/>
        <v>0165 0300</v>
      </c>
      <c r="C1010" s="16">
        <v>4400</v>
      </c>
      <c r="D1010" s="17">
        <v>2365</v>
      </c>
    </row>
    <row r="1011" spans="1:4">
      <c r="A1011" s="1" t="str">
        <f t="shared" si="37"/>
        <v>FRK 0165 0300 4500</v>
      </c>
      <c r="B1011" s="13" t="str">
        <f t="shared" si="38"/>
        <v>0165 0300</v>
      </c>
      <c r="C1011" s="16">
        <v>4500</v>
      </c>
      <c r="D1011" s="17">
        <v>2422</v>
      </c>
    </row>
    <row r="1012" spans="1:4">
      <c r="A1012" s="1" t="str">
        <f t="shared" si="37"/>
        <v>FRK 0165 0300 4600</v>
      </c>
      <c r="B1012" s="13" t="str">
        <f t="shared" si="38"/>
        <v>0165 0300</v>
      </c>
      <c r="C1012" s="16">
        <v>4600</v>
      </c>
      <c r="D1012" s="17">
        <v>2480</v>
      </c>
    </row>
    <row r="1013" spans="1:4">
      <c r="A1013" s="1" t="str">
        <f t="shared" si="37"/>
        <v>FRK 0165 0300 4700</v>
      </c>
      <c r="B1013" s="13" t="str">
        <f t="shared" si="38"/>
        <v>0165 0300</v>
      </c>
      <c r="C1013" s="16">
        <v>4700</v>
      </c>
      <c r="D1013" s="17">
        <v>2538</v>
      </c>
    </row>
    <row r="1014" spans="1:4" ht="16.5" thickBot="1">
      <c r="A1014" s="1" t="str">
        <f t="shared" si="37"/>
        <v>FRK 0165 0300 4800</v>
      </c>
      <c r="B1014" s="13" t="str">
        <f t="shared" si="38"/>
        <v>0165 0300</v>
      </c>
      <c r="C1014" s="18">
        <v>4800</v>
      </c>
      <c r="D1014" s="19">
        <v>2595</v>
      </c>
    </row>
    <row r="1015" spans="1:4" ht="16.5" thickBot="1">
      <c r="A1015" s="1" t="str">
        <f t="shared" si="37"/>
        <v>FRK  V x Š [mm]</v>
      </c>
      <c r="C1015" s="6" t="s">
        <v>0</v>
      </c>
      <c r="D1015" s="20" t="s">
        <v>24</v>
      </c>
    </row>
    <row r="1016" spans="1:4" ht="16.5" thickBot="1">
      <c r="A1016" s="1" t="str">
        <f t="shared" si="37"/>
        <v>FRK  L [mm]</v>
      </c>
      <c r="C1016" s="10" t="s">
        <v>27</v>
      </c>
      <c r="D1016" s="35" t="s">
        <v>44</v>
      </c>
    </row>
    <row r="1017" spans="1:4">
      <c r="A1017" s="1" t="str">
        <f t="shared" si="37"/>
        <v>FRK 0165 0425 700</v>
      </c>
      <c r="B1017" s="13" t="str">
        <f>$D$1015</f>
        <v>0165 0425</v>
      </c>
      <c r="C1017" s="14">
        <v>700</v>
      </c>
      <c r="D1017" s="36">
        <v>401</v>
      </c>
    </row>
    <row r="1018" spans="1:4">
      <c r="A1018" s="1" t="str">
        <f t="shared" si="37"/>
        <v>FRK 0165 0425 800</v>
      </c>
      <c r="B1018" s="13" t="str">
        <f t="shared" ref="B1018:B1058" si="39">$D$1015</f>
        <v>0165 0425</v>
      </c>
      <c r="C1018" s="16">
        <v>800</v>
      </c>
      <c r="D1018" s="23">
        <v>500</v>
      </c>
    </row>
    <row r="1019" spans="1:4">
      <c r="A1019" s="1" t="str">
        <f t="shared" si="37"/>
        <v>FRK 0165 0425 900</v>
      </c>
      <c r="B1019" s="13" t="str">
        <f t="shared" si="39"/>
        <v>0165 0425</v>
      </c>
      <c r="C1019" s="16">
        <v>900</v>
      </c>
      <c r="D1019" s="23">
        <v>599</v>
      </c>
    </row>
    <row r="1020" spans="1:4">
      <c r="A1020" s="1" t="str">
        <f t="shared" si="37"/>
        <v>FRK 0165 0425 1000</v>
      </c>
      <c r="B1020" s="13" t="str">
        <f t="shared" si="39"/>
        <v>0165 0425</v>
      </c>
      <c r="C1020" s="16">
        <v>1000</v>
      </c>
      <c r="D1020" s="23">
        <v>698</v>
      </c>
    </row>
    <row r="1021" spans="1:4">
      <c r="A1021" s="1" t="str">
        <f t="shared" si="37"/>
        <v>FRK 0165 0425 1100</v>
      </c>
      <c r="B1021" s="13" t="str">
        <f t="shared" si="39"/>
        <v>0165 0425</v>
      </c>
      <c r="C1021" s="16">
        <v>1100</v>
      </c>
      <c r="D1021" s="23">
        <v>797</v>
      </c>
    </row>
    <row r="1022" spans="1:4">
      <c r="A1022" s="1" t="str">
        <f t="shared" si="37"/>
        <v>FRK 0165 0425 1200</v>
      </c>
      <c r="B1022" s="13" t="str">
        <f t="shared" si="39"/>
        <v>0165 0425</v>
      </c>
      <c r="C1022" s="16">
        <v>1200</v>
      </c>
      <c r="D1022" s="23">
        <v>896</v>
      </c>
    </row>
    <row r="1023" spans="1:4">
      <c r="A1023" s="1" t="str">
        <f t="shared" si="37"/>
        <v>FRK 0165 0425 1300</v>
      </c>
      <c r="B1023" s="13" t="str">
        <f t="shared" si="39"/>
        <v>0165 0425</v>
      </c>
      <c r="C1023" s="16">
        <v>1300</v>
      </c>
      <c r="D1023" s="23">
        <v>995</v>
      </c>
    </row>
    <row r="1024" spans="1:4">
      <c r="A1024" s="1" t="str">
        <f t="shared" si="37"/>
        <v>FRK 0165 0425 1400</v>
      </c>
      <c r="B1024" s="13" t="str">
        <f t="shared" si="39"/>
        <v>0165 0425</v>
      </c>
      <c r="C1024" s="16">
        <v>1400</v>
      </c>
      <c r="D1024" s="23">
        <v>1094</v>
      </c>
    </row>
    <row r="1025" spans="1:4">
      <c r="A1025" s="1" t="str">
        <f t="shared" si="37"/>
        <v>FRK 0165 0425 1500</v>
      </c>
      <c r="B1025" s="13" t="str">
        <f t="shared" si="39"/>
        <v>0165 0425</v>
      </c>
      <c r="C1025" s="16">
        <v>1500</v>
      </c>
      <c r="D1025" s="23">
        <v>1193</v>
      </c>
    </row>
    <row r="1026" spans="1:4">
      <c r="A1026" s="1" t="str">
        <f t="shared" si="37"/>
        <v>FRK 0165 0425 1600</v>
      </c>
      <c r="B1026" s="13" t="str">
        <f t="shared" si="39"/>
        <v>0165 0425</v>
      </c>
      <c r="C1026" s="16">
        <v>1600</v>
      </c>
      <c r="D1026" s="23">
        <v>1292</v>
      </c>
    </row>
    <row r="1027" spans="1:4">
      <c r="A1027" s="1" t="str">
        <f t="shared" si="37"/>
        <v>FRK 0165 0425 1700</v>
      </c>
      <c r="B1027" s="13" t="str">
        <f t="shared" si="39"/>
        <v>0165 0425</v>
      </c>
      <c r="C1027" s="16">
        <v>1700</v>
      </c>
      <c r="D1027" s="23">
        <v>1391</v>
      </c>
    </row>
    <row r="1028" spans="1:4">
      <c r="A1028" s="1" t="str">
        <f t="shared" si="37"/>
        <v>FRK 0165 0425 1800</v>
      </c>
      <c r="B1028" s="13" t="str">
        <f t="shared" si="39"/>
        <v>0165 0425</v>
      </c>
      <c r="C1028" s="16">
        <v>1800</v>
      </c>
      <c r="D1028" s="23">
        <v>1490</v>
      </c>
    </row>
    <row r="1029" spans="1:4">
      <c r="A1029" s="1" t="str">
        <f t="shared" si="37"/>
        <v>FRK 0165 0425 1900</v>
      </c>
      <c r="B1029" s="13" t="str">
        <f t="shared" si="39"/>
        <v>0165 0425</v>
      </c>
      <c r="C1029" s="16">
        <v>1900</v>
      </c>
      <c r="D1029" s="23">
        <v>1589</v>
      </c>
    </row>
    <row r="1030" spans="1:4">
      <c r="A1030" s="1" t="str">
        <f t="shared" ref="A1030:A1093" si="40">"FRK "&amp;B1030&amp;" "&amp;C1030</f>
        <v>FRK 0165 0425 2000</v>
      </c>
      <c r="B1030" s="13" t="str">
        <f t="shared" si="39"/>
        <v>0165 0425</v>
      </c>
      <c r="C1030" s="16">
        <v>2000</v>
      </c>
      <c r="D1030" s="23">
        <v>1688</v>
      </c>
    </row>
    <row r="1031" spans="1:4">
      <c r="A1031" s="1" t="str">
        <f t="shared" si="40"/>
        <v>FRK 0165 0425 2100</v>
      </c>
      <c r="B1031" s="13" t="str">
        <f t="shared" si="39"/>
        <v>0165 0425</v>
      </c>
      <c r="C1031" s="16">
        <v>2100</v>
      </c>
      <c r="D1031" s="23">
        <v>1787</v>
      </c>
    </row>
    <row r="1032" spans="1:4">
      <c r="A1032" s="1" t="str">
        <f t="shared" si="40"/>
        <v>FRK 0165 0425 2200</v>
      </c>
      <c r="B1032" s="13" t="str">
        <f t="shared" si="39"/>
        <v>0165 0425</v>
      </c>
      <c r="C1032" s="16">
        <v>2200</v>
      </c>
      <c r="D1032" s="23">
        <v>1886</v>
      </c>
    </row>
    <row r="1033" spans="1:4">
      <c r="A1033" s="1" t="str">
        <f t="shared" si="40"/>
        <v>FRK 0165 0425 2300</v>
      </c>
      <c r="B1033" s="13" t="str">
        <f t="shared" si="39"/>
        <v>0165 0425</v>
      </c>
      <c r="C1033" s="16">
        <v>2300</v>
      </c>
      <c r="D1033" s="23">
        <v>1985</v>
      </c>
    </row>
    <row r="1034" spans="1:4">
      <c r="A1034" s="1" t="str">
        <f t="shared" si="40"/>
        <v>FRK 0165 0425 2400</v>
      </c>
      <c r="B1034" s="13" t="str">
        <f t="shared" si="39"/>
        <v>0165 0425</v>
      </c>
      <c r="C1034" s="16">
        <v>2400</v>
      </c>
      <c r="D1034" s="23">
        <v>2084</v>
      </c>
    </row>
    <row r="1035" spans="1:4">
      <c r="A1035" s="1" t="str">
        <f t="shared" si="40"/>
        <v>FRK 0165 0425 2500</v>
      </c>
      <c r="B1035" s="13" t="str">
        <f t="shared" si="39"/>
        <v>0165 0425</v>
      </c>
      <c r="C1035" s="16">
        <v>2500</v>
      </c>
      <c r="D1035" s="23">
        <v>2183</v>
      </c>
    </row>
    <row r="1036" spans="1:4">
      <c r="A1036" s="1" t="str">
        <f t="shared" si="40"/>
        <v>FRK 0165 0425 2600</v>
      </c>
      <c r="B1036" s="13" t="str">
        <f t="shared" si="39"/>
        <v>0165 0425</v>
      </c>
      <c r="C1036" s="16">
        <v>2600</v>
      </c>
      <c r="D1036" s="23">
        <v>2282</v>
      </c>
    </row>
    <row r="1037" spans="1:4">
      <c r="A1037" s="1" t="str">
        <f t="shared" si="40"/>
        <v>FRK 0165 0425 2700</v>
      </c>
      <c r="B1037" s="13" t="str">
        <f t="shared" si="39"/>
        <v>0165 0425</v>
      </c>
      <c r="C1037" s="16">
        <v>2700</v>
      </c>
      <c r="D1037" s="23">
        <v>2381</v>
      </c>
    </row>
    <row r="1038" spans="1:4">
      <c r="A1038" s="1" t="str">
        <f t="shared" si="40"/>
        <v>FRK 0165 0425 2800</v>
      </c>
      <c r="B1038" s="13" t="str">
        <f t="shared" si="39"/>
        <v>0165 0425</v>
      </c>
      <c r="C1038" s="16">
        <v>2800</v>
      </c>
      <c r="D1038" s="23">
        <v>2480</v>
      </c>
    </row>
    <row r="1039" spans="1:4">
      <c r="A1039" s="1" t="str">
        <f t="shared" si="40"/>
        <v>FRK 0165 0425 2900</v>
      </c>
      <c r="B1039" s="13" t="str">
        <f t="shared" si="39"/>
        <v>0165 0425</v>
      </c>
      <c r="C1039" s="16">
        <v>2900</v>
      </c>
      <c r="D1039" s="23">
        <v>2579</v>
      </c>
    </row>
    <row r="1040" spans="1:4">
      <c r="A1040" s="1" t="str">
        <f t="shared" si="40"/>
        <v>FRK 0165 0425 3000</v>
      </c>
      <c r="B1040" s="13" t="str">
        <f t="shared" si="39"/>
        <v>0165 0425</v>
      </c>
      <c r="C1040" s="16">
        <v>3000</v>
      </c>
      <c r="D1040" s="23">
        <v>2678</v>
      </c>
    </row>
    <row r="1041" spans="1:4">
      <c r="A1041" s="1" t="str">
        <f t="shared" si="40"/>
        <v>FRK 0165 0425 3100</v>
      </c>
      <c r="B1041" s="13" t="str">
        <f t="shared" si="39"/>
        <v>0165 0425</v>
      </c>
      <c r="C1041" s="16">
        <v>3100</v>
      </c>
      <c r="D1041" s="23">
        <v>2777</v>
      </c>
    </row>
    <row r="1042" spans="1:4">
      <c r="A1042" s="1" t="str">
        <f t="shared" si="40"/>
        <v>FRK 0165 0425 3200</v>
      </c>
      <c r="B1042" s="13" t="str">
        <f t="shared" si="39"/>
        <v>0165 0425</v>
      </c>
      <c r="C1042" s="16">
        <v>3200</v>
      </c>
      <c r="D1042" s="23">
        <v>2876</v>
      </c>
    </row>
    <row r="1043" spans="1:4">
      <c r="A1043" s="1" t="str">
        <f t="shared" si="40"/>
        <v>FRK 0165 0425 3300</v>
      </c>
      <c r="B1043" s="13" t="str">
        <f t="shared" si="39"/>
        <v>0165 0425</v>
      </c>
      <c r="C1043" s="16">
        <v>3300</v>
      </c>
      <c r="D1043" s="23">
        <v>2975</v>
      </c>
    </row>
    <row r="1044" spans="1:4">
      <c r="A1044" s="1" t="str">
        <f t="shared" si="40"/>
        <v>FRK 0165 0425 3400</v>
      </c>
      <c r="B1044" s="13" t="str">
        <f t="shared" si="39"/>
        <v>0165 0425</v>
      </c>
      <c r="C1044" s="16">
        <v>3400</v>
      </c>
      <c r="D1044" s="23">
        <v>3074</v>
      </c>
    </row>
    <row r="1045" spans="1:4">
      <c r="A1045" s="1" t="str">
        <f t="shared" si="40"/>
        <v>FRK 0165 0425 3500</v>
      </c>
      <c r="B1045" s="13" t="str">
        <f t="shared" si="39"/>
        <v>0165 0425</v>
      </c>
      <c r="C1045" s="16">
        <v>3500</v>
      </c>
      <c r="D1045" s="23">
        <v>3173</v>
      </c>
    </row>
    <row r="1046" spans="1:4">
      <c r="A1046" s="1" t="str">
        <f t="shared" si="40"/>
        <v>FRK 0165 0425 3600</v>
      </c>
      <c r="B1046" s="13" t="str">
        <f t="shared" si="39"/>
        <v>0165 0425</v>
      </c>
      <c r="C1046" s="16">
        <v>3600</v>
      </c>
      <c r="D1046" s="23">
        <v>3272</v>
      </c>
    </row>
    <row r="1047" spans="1:4">
      <c r="A1047" s="1" t="str">
        <f t="shared" si="40"/>
        <v>FRK 0165 0425 3700</v>
      </c>
      <c r="B1047" s="13" t="str">
        <f t="shared" si="39"/>
        <v>0165 0425</v>
      </c>
      <c r="C1047" s="16">
        <v>3700</v>
      </c>
      <c r="D1047" s="23">
        <v>3371</v>
      </c>
    </row>
    <row r="1048" spans="1:4">
      <c r="A1048" s="1" t="str">
        <f t="shared" si="40"/>
        <v>FRK 0165 0425 3800</v>
      </c>
      <c r="B1048" s="13" t="str">
        <f t="shared" si="39"/>
        <v>0165 0425</v>
      </c>
      <c r="C1048" s="16">
        <v>3800</v>
      </c>
      <c r="D1048" s="23">
        <v>3470</v>
      </c>
    </row>
    <row r="1049" spans="1:4">
      <c r="A1049" s="1" t="str">
        <f t="shared" si="40"/>
        <v>FRK 0165 0425 3900</v>
      </c>
      <c r="B1049" s="13" t="str">
        <f t="shared" si="39"/>
        <v>0165 0425</v>
      </c>
      <c r="C1049" s="16">
        <v>3900</v>
      </c>
      <c r="D1049" s="23">
        <v>3569</v>
      </c>
    </row>
    <row r="1050" spans="1:4">
      <c r="A1050" s="1" t="str">
        <f t="shared" si="40"/>
        <v>FRK 0165 0425 4000</v>
      </c>
      <c r="B1050" s="13" t="str">
        <f t="shared" si="39"/>
        <v>0165 0425</v>
      </c>
      <c r="C1050" s="16">
        <v>4000</v>
      </c>
      <c r="D1050" s="23">
        <v>3668</v>
      </c>
    </row>
    <row r="1051" spans="1:4">
      <c r="A1051" s="1" t="str">
        <f t="shared" si="40"/>
        <v>FRK 0165 0425 4100</v>
      </c>
      <c r="B1051" s="13" t="str">
        <f t="shared" si="39"/>
        <v>0165 0425</v>
      </c>
      <c r="C1051" s="16">
        <v>4100</v>
      </c>
      <c r="D1051" s="23">
        <v>3767</v>
      </c>
    </row>
    <row r="1052" spans="1:4">
      <c r="A1052" s="1" t="str">
        <f t="shared" si="40"/>
        <v>FRK 0165 0425 4200</v>
      </c>
      <c r="B1052" s="13" t="str">
        <f t="shared" si="39"/>
        <v>0165 0425</v>
      </c>
      <c r="C1052" s="16">
        <v>4200</v>
      </c>
      <c r="D1052" s="23">
        <v>3866</v>
      </c>
    </row>
    <row r="1053" spans="1:4">
      <c r="A1053" s="1" t="str">
        <f t="shared" si="40"/>
        <v>FRK 0165 0425 4300</v>
      </c>
      <c r="B1053" s="13" t="str">
        <f t="shared" si="39"/>
        <v>0165 0425</v>
      </c>
      <c r="C1053" s="16">
        <v>4300</v>
      </c>
      <c r="D1053" s="23">
        <v>3965</v>
      </c>
    </row>
    <row r="1054" spans="1:4">
      <c r="A1054" s="1" t="str">
        <f t="shared" si="40"/>
        <v>FRK 0165 0425 4400</v>
      </c>
      <c r="B1054" s="13" t="str">
        <f t="shared" si="39"/>
        <v>0165 0425</v>
      </c>
      <c r="C1054" s="16">
        <v>4400</v>
      </c>
      <c r="D1054" s="23">
        <v>4064</v>
      </c>
    </row>
    <row r="1055" spans="1:4">
      <c r="A1055" s="1" t="str">
        <f t="shared" si="40"/>
        <v>FRK 0165 0425 4500</v>
      </c>
      <c r="B1055" s="13" t="str">
        <f t="shared" si="39"/>
        <v>0165 0425</v>
      </c>
      <c r="C1055" s="16">
        <v>4500</v>
      </c>
      <c r="D1055" s="23">
        <v>4163</v>
      </c>
    </row>
    <row r="1056" spans="1:4">
      <c r="A1056" s="1" t="str">
        <f t="shared" si="40"/>
        <v>FRK 0165 0425 4600</v>
      </c>
      <c r="B1056" s="13" t="str">
        <f t="shared" si="39"/>
        <v>0165 0425</v>
      </c>
      <c r="C1056" s="16">
        <v>4600</v>
      </c>
      <c r="D1056" s="23">
        <v>4262</v>
      </c>
    </row>
    <row r="1057" spans="1:4">
      <c r="A1057" s="1" t="str">
        <f t="shared" si="40"/>
        <v>FRK 0165 0425 4700</v>
      </c>
      <c r="B1057" s="13" t="str">
        <f t="shared" si="39"/>
        <v>0165 0425</v>
      </c>
      <c r="C1057" s="16">
        <v>4700</v>
      </c>
      <c r="D1057" s="23">
        <v>4361</v>
      </c>
    </row>
    <row r="1058" spans="1:4" ht="16.5" thickBot="1">
      <c r="A1058" s="1" t="str">
        <f t="shared" si="40"/>
        <v>FRK 0165 0425 4800</v>
      </c>
      <c r="B1058" s="13" t="str">
        <f t="shared" si="39"/>
        <v>0165 0425</v>
      </c>
      <c r="C1058" s="18">
        <v>4800</v>
      </c>
      <c r="D1058" s="24">
        <v>4460</v>
      </c>
    </row>
    <row r="1059" spans="1:4" ht="16.5" thickBot="1">
      <c r="A1059" s="1" t="str">
        <f t="shared" si="40"/>
        <v>FRK  V x Š [mm]</v>
      </c>
      <c r="C1059" s="6" t="s">
        <v>0</v>
      </c>
      <c r="D1059" s="7" t="s">
        <v>25</v>
      </c>
    </row>
    <row r="1060" spans="1:4" ht="16.5" thickBot="1">
      <c r="A1060" s="1" t="str">
        <f t="shared" si="40"/>
        <v>FRK  L [mm]</v>
      </c>
      <c r="C1060" s="10" t="s">
        <v>27</v>
      </c>
      <c r="D1060" s="30" t="s">
        <v>45</v>
      </c>
    </row>
    <row r="1061" spans="1:4">
      <c r="A1061" s="1" t="str">
        <f t="shared" si="40"/>
        <v>FRK 0200 0300 700</v>
      </c>
      <c r="B1061" s="13" t="str">
        <f>$D$1059</f>
        <v>0200 0300</v>
      </c>
      <c r="C1061" s="31">
        <v>700</v>
      </c>
      <c r="D1061" s="32">
        <v>237</v>
      </c>
    </row>
    <row r="1062" spans="1:4">
      <c r="A1062" s="1" t="str">
        <f t="shared" si="40"/>
        <v>FRK 0200 0300 800</v>
      </c>
      <c r="B1062" s="13" t="str">
        <f t="shared" ref="B1062:B1102" si="41">$D$1059</f>
        <v>0200 0300</v>
      </c>
      <c r="C1062" s="16">
        <v>800</v>
      </c>
      <c r="D1062" s="17">
        <v>296</v>
      </c>
    </row>
    <row r="1063" spans="1:4">
      <c r="A1063" s="1" t="str">
        <f t="shared" si="40"/>
        <v>FRK 0200 0300 900</v>
      </c>
      <c r="B1063" s="13" t="str">
        <f t="shared" si="41"/>
        <v>0200 0300</v>
      </c>
      <c r="C1063" s="16">
        <v>900</v>
      </c>
      <c r="D1063" s="17">
        <v>354</v>
      </c>
    </row>
    <row r="1064" spans="1:4">
      <c r="A1064" s="1" t="str">
        <f t="shared" si="40"/>
        <v>FRK 0200 0300 1000</v>
      </c>
      <c r="B1064" s="13" t="str">
        <f t="shared" si="41"/>
        <v>0200 0300</v>
      </c>
      <c r="C1064" s="16">
        <v>1000</v>
      </c>
      <c r="D1064" s="17">
        <v>413</v>
      </c>
    </row>
    <row r="1065" spans="1:4">
      <c r="A1065" s="1" t="str">
        <f t="shared" si="40"/>
        <v>FRK 0200 0300 1100</v>
      </c>
      <c r="B1065" s="13" t="str">
        <f t="shared" si="41"/>
        <v>0200 0300</v>
      </c>
      <c r="C1065" s="16">
        <v>1100</v>
      </c>
      <c r="D1065" s="17">
        <v>471</v>
      </c>
    </row>
    <row r="1066" spans="1:4">
      <c r="A1066" s="1" t="str">
        <f t="shared" si="40"/>
        <v>FRK 0200 0300 1200</v>
      </c>
      <c r="B1066" s="13" t="str">
        <f t="shared" si="41"/>
        <v>0200 0300</v>
      </c>
      <c r="C1066" s="16">
        <v>1200</v>
      </c>
      <c r="D1066" s="17">
        <v>530</v>
      </c>
    </row>
    <row r="1067" spans="1:4">
      <c r="A1067" s="1" t="str">
        <f t="shared" si="40"/>
        <v>FRK 0200 0300 1300</v>
      </c>
      <c r="B1067" s="13" t="str">
        <f t="shared" si="41"/>
        <v>0200 0300</v>
      </c>
      <c r="C1067" s="16">
        <v>1300</v>
      </c>
      <c r="D1067" s="17">
        <v>588</v>
      </c>
    </row>
    <row r="1068" spans="1:4">
      <c r="A1068" s="1" t="str">
        <f t="shared" si="40"/>
        <v>FRK 0200 0300 1400</v>
      </c>
      <c r="B1068" s="13" t="str">
        <f t="shared" si="41"/>
        <v>0200 0300</v>
      </c>
      <c r="C1068" s="16">
        <v>1400</v>
      </c>
      <c r="D1068" s="17">
        <v>647</v>
      </c>
    </row>
    <row r="1069" spans="1:4">
      <c r="A1069" s="1" t="str">
        <f t="shared" si="40"/>
        <v>FRK 0200 0300 1500</v>
      </c>
      <c r="B1069" s="13" t="str">
        <f t="shared" si="41"/>
        <v>0200 0300</v>
      </c>
      <c r="C1069" s="16">
        <v>1500</v>
      </c>
      <c r="D1069" s="17">
        <v>706</v>
      </c>
    </row>
    <row r="1070" spans="1:4">
      <c r="A1070" s="1" t="str">
        <f t="shared" si="40"/>
        <v>FRK 0200 0300 1600</v>
      </c>
      <c r="B1070" s="13" t="str">
        <f t="shared" si="41"/>
        <v>0200 0300</v>
      </c>
      <c r="C1070" s="16">
        <v>1600</v>
      </c>
      <c r="D1070" s="17">
        <v>764</v>
      </c>
    </row>
    <row r="1071" spans="1:4">
      <c r="A1071" s="1" t="str">
        <f t="shared" si="40"/>
        <v>FRK 0200 0300 1700</v>
      </c>
      <c r="B1071" s="13" t="str">
        <f t="shared" si="41"/>
        <v>0200 0300</v>
      </c>
      <c r="C1071" s="16">
        <v>1700</v>
      </c>
      <c r="D1071" s="17">
        <v>823</v>
      </c>
    </row>
    <row r="1072" spans="1:4">
      <c r="A1072" s="1" t="str">
        <f t="shared" si="40"/>
        <v>FRK 0200 0300 1800</v>
      </c>
      <c r="B1072" s="13" t="str">
        <f t="shared" si="41"/>
        <v>0200 0300</v>
      </c>
      <c r="C1072" s="16">
        <v>1800</v>
      </c>
      <c r="D1072" s="17">
        <v>881</v>
      </c>
    </row>
    <row r="1073" spans="1:4">
      <c r="A1073" s="1" t="str">
        <f t="shared" si="40"/>
        <v>FRK 0200 0300 1900</v>
      </c>
      <c r="B1073" s="13" t="str">
        <f t="shared" si="41"/>
        <v>0200 0300</v>
      </c>
      <c r="C1073" s="16">
        <v>1900</v>
      </c>
      <c r="D1073" s="17">
        <v>940</v>
      </c>
    </row>
    <row r="1074" spans="1:4">
      <c r="A1074" s="1" t="str">
        <f t="shared" si="40"/>
        <v>FRK 0200 0300 2000</v>
      </c>
      <c r="B1074" s="13" t="str">
        <f t="shared" si="41"/>
        <v>0200 0300</v>
      </c>
      <c r="C1074" s="16">
        <v>2000</v>
      </c>
      <c r="D1074" s="17">
        <v>998</v>
      </c>
    </row>
    <row r="1075" spans="1:4">
      <c r="A1075" s="1" t="str">
        <f t="shared" si="40"/>
        <v>FRK 0200 0300 2100</v>
      </c>
      <c r="B1075" s="13" t="str">
        <f t="shared" si="41"/>
        <v>0200 0300</v>
      </c>
      <c r="C1075" s="16">
        <v>2100</v>
      </c>
      <c r="D1075" s="17">
        <v>1057</v>
      </c>
    </row>
    <row r="1076" spans="1:4">
      <c r="A1076" s="1" t="str">
        <f t="shared" si="40"/>
        <v>FRK 0200 0300 2200</v>
      </c>
      <c r="B1076" s="13" t="str">
        <f t="shared" si="41"/>
        <v>0200 0300</v>
      </c>
      <c r="C1076" s="16">
        <v>2200</v>
      </c>
      <c r="D1076" s="17">
        <v>1115</v>
      </c>
    </row>
    <row r="1077" spans="1:4">
      <c r="A1077" s="1" t="str">
        <f t="shared" si="40"/>
        <v>FRK 0200 0300 2300</v>
      </c>
      <c r="B1077" s="13" t="str">
        <f t="shared" si="41"/>
        <v>0200 0300</v>
      </c>
      <c r="C1077" s="16">
        <v>2300</v>
      </c>
      <c r="D1077" s="17">
        <v>1174</v>
      </c>
    </row>
    <row r="1078" spans="1:4">
      <c r="A1078" s="1" t="str">
        <f t="shared" si="40"/>
        <v>FRK 0200 0300 2400</v>
      </c>
      <c r="B1078" s="13" t="str">
        <f t="shared" si="41"/>
        <v>0200 0300</v>
      </c>
      <c r="C1078" s="16">
        <v>2400</v>
      </c>
      <c r="D1078" s="17">
        <v>1233</v>
      </c>
    </row>
    <row r="1079" spans="1:4">
      <c r="A1079" s="1" t="str">
        <f t="shared" si="40"/>
        <v>FRK 0200 0300 2500</v>
      </c>
      <c r="B1079" s="13" t="str">
        <f t="shared" si="41"/>
        <v>0200 0300</v>
      </c>
      <c r="C1079" s="16">
        <v>2500</v>
      </c>
      <c r="D1079" s="17">
        <v>1291</v>
      </c>
    </row>
    <row r="1080" spans="1:4">
      <c r="A1080" s="1" t="str">
        <f t="shared" si="40"/>
        <v>FRK 0200 0300 2600</v>
      </c>
      <c r="B1080" s="13" t="str">
        <f t="shared" si="41"/>
        <v>0200 0300</v>
      </c>
      <c r="C1080" s="16">
        <v>2600</v>
      </c>
      <c r="D1080" s="17">
        <v>1350</v>
      </c>
    </row>
    <row r="1081" spans="1:4">
      <c r="A1081" s="1" t="str">
        <f t="shared" si="40"/>
        <v>FRK 0200 0300 2700</v>
      </c>
      <c r="B1081" s="13" t="str">
        <f t="shared" si="41"/>
        <v>0200 0300</v>
      </c>
      <c r="C1081" s="16">
        <v>2700</v>
      </c>
      <c r="D1081" s="17">
        <v>1408</v>
      </c>
    </row>
    <row r="1082" spans="1:4">
      <c r="A1082" s="1" t="str">
        <f t="shared" si="40"/>
        <v>FRK 0200 0300 2800</v>
      </c>
      <c r="B1082" s="13" t="str">
        <f t="shared" si="41"/>
        <v>0200 0300</v>
      </c>
      <c r="C1082" s="16">
        <v>2800</v>
      </c>
      <c r="D1082" s="17">
        <v>1467</v>
      </c>
    </row>
    <row r="1083" spans="1:4">
      <c r="A1083" s="1" t="str">
        <f t="shared" si="40"/>
        <v>FRK 0200 0300 2900</v>
      </c>
      <c r="B1083" s="13" t="str">
        <f t="shared" si="41"/>
        <v>0200 0300</v>
      </c>
      <c r="C1083" s="16">
        <v>2900</v>
      </c>
      <c r="D1083" s="17">
        <v>1525</v>
      </c>
    </row>
    <row r="1084" spans="1:4">
      <c r="A1084" s="1" t="str">
        <f t="shared" si="40"/>
        <v>FRK 0200 0300 3000</v>
      </c>
      <c r="B1084" s="13" t="str">
        <f t="shared" si="41"/>
        <v>0200 0300</v>
      </c>
      <c r="C1084" s="16">
        <v>3000</v>
      </c>
      <c r="D1084" s="17">
        <v>1584</v>
      </c>
    </row>
    <row r="1085" spans="1:4">
      <c r="A1085" s="1" t="str">
        <f t="shared" si="40"/>
        <v>FRK 0200 0300 3100</v>
      </c>
      <c r="B1085" s="13" t="str">
        <f t="shared" si="41"/>
        <v>0200 0300</v>
      </c>
      <c r="C1085" s="16">
        <v>3100</v>
      </c>
      <c r="D1085" s="17">
        <v>1642</v>
      </c>
    </row>
    <row r="1086" spans="1:4">
      <c r="A1086" s="1" t="str">
        <f t="shared" si="40"/>
        <v>FRK 0200 0300 3200</v>
      </c>
      <c r="B1086" s="13" t="str">
        <f t="shared" si="41"/>
        <v>0200 0300</v>
      </c>
      <c r="C1086" s="16">
        <v>3200</v>
      </c>
      <c r="D1086" s="17">
        <v>1701</v>
      </c>
    </row>
    <row r="1087" spans="1:4">
      <c r="A1087" s="1" t="str">
        <f t="shared" si="40"/>
        <v>FRK 0200 0300 3300</v>
      </c>
      <c r="B1087" s="13" t="str">
        <f t="shared" si="41"/>
        <v>0200 0300</v>
      </c>
      <c r="C1087" s="16">
        <v>3300</v>
      </c>
      <c r="D1087" s="17">
        <v>1760</v>
      </c>
    </row>
    <row r="1088" spans="1:4">
      <c r="A1088" s="1" t="str">
        <f t="shared" si="40"/>
        <v>FRK 0200 0300 3400</v>
      </c>
      <c r="B1088" s="13" t="str">
        <f t="shared" si="41"/>
        <v>0200 0300</v>
      </c>
      <c r="C1088" s="16">
        <v>3400</v>
      </c>
      <c r="D1088" s="17">
        <v>1818</v>
      </c>
    </row>
    <row r="1089" spans="1:4">
      <c r="A1089" s="1" t="str">
        <f t="shared" si="40"/>
        <v>FRK 0200 0300 3500</v>
      </c>
      <c r="B1089" s="13" t="str">
        <f t="shared" si="41"/>
        <v>0200 0300</v>
      </c>
      <c r="C1089" s="16">
        <v>3500</v>
      </c>
      <c r="D1089" s="17">
        <v>1877</v>
      </c>
    </row>
    <row r="1090" spans="1:4">
      <c r="A1090" s="1" t="str">
        <f t="shared" si="40"/>
        <v>FRK 0200 0300 3600</v>
      </c>
      <c r="B1090" s="13" t="str">
        <f t="shared" si="41"/>
        <v>0200 0300</v>
      </c>
      <c r="C1090" s="16">
        <v>3600</v>
      </c>
      <c r="D1090" s="17">
        <v>1935</v>
      </c>
    </row>
    <row r="1091" spans="1:4">
      <c r="A1091" s="1" t="str">
        <f t="shared" si="40"/>
        <v>FRK 0200 0300 3700</v>
      </c>
      <c r="B1091" s="13" t="str">
        <f t="shared" si="41"/>
        <v>0200 0300</v>
      </c>
      <c r="C1091" s="16">
        <v>3700</v>
      </c>
      <c r="D1091" s="17">
        <v>1994</v>
      </c>
    </row>
    <row r="1092" spans="1:4">
      <c r="A1092" s="1" t="str">
        <f t="shared" si="40"/>
        <v>FRK 0200 0300 3800</v>
      </c>
      <c r="B1092" s="13" t="str">
        <f t="shared" si="41"/>
        <v>0200 0300</v>
      </c>
      <c r="C1092" s="16">
        <v>3800</v>
      </c>
      <c r="D1092" s="17">
        <v>2052</v>
      </c>
    </row>
    <row r="1093" spans="1:4">
      <c r="A1093" s="1" t="str">
        <f t="shared" si="40"/>
        <v>FRK 0200 0300 3900</v>
      </c>
      <c r="B1093" s="13" t="str">
        <f t="shared" si="41"/>
        <v>0200 0300</v>
      </c>
      <c r="C1093" s="16">
        <v>3900</v>
      </c>
      <c r="D1093" s="17">
        <v>2111</v>
      </c>
    </row>
    <row r="1094" spans="1:4">
      <c r="A1094" s="1" t="str">
        <f t="shared" ref="A1094:A1146" si="42">"FRK "&amp;B1094&amp;" "&amp;C1094</f>
        <v>FRK 0200 0300 4000</v>
      </c>
      <c r="B1094" s="13" t="str">
        <f t="shared" si="41"/>
        <v>0200 0300</v>
      </c>
      <c r="C1094" s="16">
        <v>4000</v>
      </c>
      <c r="D1094" s="17">
        <v>2169</v>
      </c>
    </row>
    <row r="1095" spans="1:4">
      <c r="A1095" s="1" t="str">
        <f t="shared" si="42"/>
        <v>FRK 0200 0300 4100</v>
      </c>
      <c r="B1095" s="13" t="str">
        <f t="shared" si="41"/>
        <v>0200 0300</v>
      </c>
      <c r="C1095" s="16">
        <v>4100</v>
      </c>
      <c r="D1095" s="17">
        <v>2228</v>
      </c>
    </row>
    <row r="1096" spans="1:4">
      <c r="A1096" s="1" t="str">
        <f t="shared" si="42"/>
        <v>FRK 0200 0300 4200</v>
      </c>
      <c r="B1096" s="13" t="str">
        <f t="shared" si="41"/>
        <v>0200 0300</v>
      </c>
      <c r="C1096" s="16">
        <v>4200</v>
      </c>
      <c r="D1096" s="17">
        <v>2287</v>
      </c>
    </row>
    <row r="1097" spans="1:4">
      <c r="A1097" s="1" t="str">
        <f t="shared" si="42"/>
        <v>FRK 0200 0300 4300</v>
      </c>
      <c r="B1097" s="13" t="str">
        <f t="shared" si="41"/>
        <v>0200 0300</v>
      </c>
      <c r="C1097" s="16">
        <v>4300</v>
      </c>
      <c r="D1097" s="17">
        <v>2345</v>
      </c>
    </row>
    <row r="1098" spans="1:4">
      <c r="A1098" s="1" t="str">
        <f t="shared" si="42"/>
        <v>FRK 0200 0300 4400</v>
      </c>
      <c r="B1098" s="13" t="str">
        <f t="shared" si="41"/>
        <v>0200 0300</v>
      </c>
      <c r="C1098" s="16">
        <v>4400</v>
      </c>
      <c r="D1098" s="17">
        <v>2404</v>
      </c>
    </row>
    <row r="1099" spans="1:4">
      <c r="A1099" s="1" t="str">
        <f t="shared" si="42"/>
        <v>FRK 0200 0300 4500</v>
      </c>
      <c r="B1099" s="13" t="str">
        <f t="shared" si="41"/>
        <v>0200 0300</v>
      </c>
      <c r="C1099" s="16">
        <v>4500</v>
      </c>
      <c r="D1099" s="17">
        <v>2462</v>
      </c>
    </row>
    <row r="1100" spans="1:4">
      <c r="A1100" s="1" t="str">
        <f t="shared" si="42"/>
        <v>FRK 0200 0300 4600</v>
      </c>
      <c r="B1100" s="13" t="str">
        <f t="shared" si="41"/>
        <v>0200 0300</v>
      </c>
      <c r="C1100" s="16">
        <v>4600</v>
      </c>
      <c r="D1100" s="17">
        <v>2521</v>
      </c>
    </row>
    <row r="1101" spans="1:4">
      <c r="A1101" s="1" t="str">
        <f t="shared" si="42"/>
        <v>FRK 0200 0300 4700</v>
      </c>
      <c r="B1101" s="13" t="str">
        <f t="shared" si="41"/>
        <v>0200 0300</v>
      </c>
      <c r="C1101" s="16">
        <v>4700</v>
      </c>
      <c r="D1101" s="17">
        <v>2579</v>
      </c>
    </row>
    <row r="1102" spans="1:4" ht="16.5" thickBot="1">
      <c r="A1102" s="1" t="str">
        <f t="shared" si="42"/>
        <v>FRK 0200 0300 4800</v>
      </c>
      <c r="B1102" s="13" t="str">
        <f t="shared" si="41"/>
        <v>0200 0300</v>
      </c>
      <c r="C1102" s="18">
        <v>4800</v>
      </c>
      <c r="D1102" s="19">
        <v>2638</v>
      </c>
    </row>
    <row r="1103" spans="1:4" ht="16.5" thickBot="1">
      <c r="A1103" s="1" t="str">
        <f t="shared" si="42"/>
        <v>FRK  V x Š [mm]</v>
      </c>
      <c r="C1103" s="6" t="s">
        <v>0</v>
      </c>
      <c r="D1103" s="20" t="s">
        <v>26</v>
      </c>
    </row>
    <row r="1104" spans="1:4" ht="16.5" thickBot="1">
      <c r="A1104" s="1" t="str">
        <f t="shared" si="42"/>
        <v>FRK  L [mm]</v>
      </c>
      <c r="C1104" s="10" t="s">
        <v>27</v>
      </c>
      <c r="D1104" s="35" t="s">
        <v>46</v>
      </c>
    </row>
    <row r="1105" spans="1:4">
      <c r="A1105" s="1" t="str">
        <f t="shared" si="42"/>
        <v>FRK 0200 0425 700</v>
      </c>
      <c r="B1105" s="13" t="str">
        <f>$D$1103</f>
        <v>0200 0425</v>
      </c>
      <c r="C1105" s="14">
        <v>700</v>
      </c>
      <c r="D1105" s="36">
        <v>435</v>
      </c>
    </row>
    <row r="1106" spans="1:4">
      <c r="A1106" s="1" t="str">
        <f t="shared" si="42"/>
        <v>FRK 0200 0425 800</v>
      </c>
      <c r="B1106" s="13" t="str">
        <f t="shared" ref="B1106:B1146" si="43">$D$1103</f>
        <v>0200 0425</v>
      </c>
      <c r="C1106" s="16">
        <v>800</v>
      </c>
      <c r="D1106" s="23">
        <v>542</v>
      </c>
    </row>
    <row r="1107" spans="1:4">
      <c r="A1107" s="1" t="str">
        <f t="shared" si="42"/>
        <v>FRK 0200 0425 900</v>
      </c>
      <c r="B1107" s="13" t="str">
        <f t="shared" si="43"/>
        <v>0200 0425</v>
      </c>
      <c r="C1107" s="16">
        <v>900</v>
      </c>
      <c r="D1107" s="23">
        <v>649</v>
      </c>
    </row>
    <row r="1108" spans="1:4">
      <c r="A1108" s="1" t="str">
        <f t="shared" si="42"/>
        <v>FRK 0200 0425 1000</v>
      </c>
      <c r="B1108" s="13" t="str">
        <f t="shared" si="43"/>
        <v>0200 0425</v>
      </c>
      <c r="C1108" s="16">
        <v>1000</v>
      </c>
      <c r="D1108" s="23">
        <v>756</v>
      </c>
    </row>
    <row r="1109" spans="1:4">
      <c r="A1109" s="1" t="str">
        <f t="shared" si="42"/>
        <v>FRK 0200 0425 1100</v>
      </c>
      <c r="B1109" s="13" t="str">
        <f t="shared" si="43"/>
        <v>0200 0425</v>
      </c>
      <c r="C1109" s="16">
        <v>1100</v>
      </c>
      <c r="D1109" s="23">
        <v>864</v>
      </c>
    </row>
    <row r="1110" spans="1:4">
      <c r="A1110" s="1" t="str">
        <f t="shared" si="42"/>
        <v>FRK 0200 0425 1200</v>
      </c>
      <c r="B1110" s="13" t="str">
        <f t="shared" si="43"/>
        <v>0200 0425</v>
      </c>
      <c r="C1110" s="16">
        <v>1200</v>
      </c>
      <c r="D1110" s="23">
        <v>971</v>
      </c>
    </row>
    <row r="1111" spans="1:4">
      <c r="A1111" s="1" t="str">
        <f t="shared" si="42"/>
        <v>FRK 0200 0425 1300</v>
      </c>
      <c r="B1111" s="13" t="str">
        <f t="shared" si="43"/>
        <v>0200 0425</v>
      </c>
      <c r="C1111" s="16">
        <v>1300</v>
      </c>
      <c r="D1111" s="23">
        <v>1078</v>
      </c>
    </row>
    <row r="1112" spans="1:4">
      <c r="A1112" s="1" t="str">
        <f t="shared" si="42"/>
        <v>FRK 0200 0425 1400</v>
      </c>
      <c r="B1112" s="13" t="str">
        <f t="shared" si="43"/>
        <v>0200 0425</v>
      </c>
      <c r="C1112" s="16">
        <v>1400</v>
      </c>
      <c r="D1112" s="23">
        <v>1185</v>
      </c>
    </row>
    <row r="1113" spans="1:4">
      <c r="A1113" s="1" t="str">
        <f t="shared" si="42"/>
        <v>FRK 0200 0425 1500</v>
      </c>
      <c r="B1113" s="13" t="str">
        <f t="shared" si="43"/>
        <v>0200 0425</v>
      </c>
      <c r="C1113" s="16">
        <v>1500</v>
      </c>
      <c r="D1113" s="23">
        <v>1293</v>
      </c>
    </row>
    <row r="1114" spans="1:4">
      <c r="A1114" s="1" t="str">
        <f t="shared" si="42"/>
        <v>FRK 0200 0425 1600</v>
      </c>
      <c r="B1114" s="13" t="str">
        <f t="shared" si="43"/>
        <v>0200 0425</v>
      </c>
      <c r="C1114" s="16">
        <v>1600</v>
      </c>
      <c r="D1114" s="23">
        <v>1400</v>
      </c>
    </row>
    <row r="1115" spans="1:4">
      <c r="A1115" s="1" t="str">
        <f t="shared" si="42"/>
        <v>FRK 0200 0425 1700</v>
      </c>
      <c r="B1115" s="13" t="str">
        <f t="shared" si="43"/>
        <v>0200 0425</v>
      </c>
      <c r="C1115" s="16">
        <v>1700</v>
      </c>
      <c r="D1115" s="23">
        <v>1507</v>
      </c>
    </row>
    <row r="1116" spans="1:4">
      <c r="A1116" s="1" t="str">
        <f t="shared" si="42"/>
        <v>FRK 0200 0425 1800</v>
      </c>
      <c r="B1116" s="13" t="str">
        <f t="shared" si="43"/>
        <v>0200 0425</v>
      </c>
      <c r="C1116" s="16">
        <v>1800</v>
      </c>
      <c r="D1116" s="23">
        <v>1615</v>
      </c>
    </row>
    <row r="1117" spans="1:4">
      <c r="A1117" s="1" t="str">
        <f t="shared" si="42"/>
        <v>FRK 0200 0425 1900</v>
      </c>
      <c r="B1117" s="13" t="str">
        <f t="shared" si="43"/>
        <v>0200 0425</v>
      </c>
      <c r="C1117" s="16">
        <v>1900</v>
      </c>
      <c r="D1117" s="23">
        <v>1722</v>
      </c>
    </row>
    <row r="1118" spans="1:4">
      <c r="A1118" s="1" t="str">
        <f t="shared" si="42"/>
        <v>FRK 0200 0425 2000</v>
      </c>
      <c r="B1118" s="13" t="str">
        <f t="shared" si="43"/>
        <v>0200 0425</v>
      </c>
      <c r="C1118" s="16">
        <v>2000</v>
      </c>
      <c r="D1118" s="23">
        <v>1829</v>
      </c>
    </row>
    <row r="1119" spans="1:4">
      <c r="A1119" s="1" t="str">
        <f t="shared" si="42"/>
        <v>FRK 0200 0425 2100</v>
      </c>
      <c r="B1119" s="13" t="str">
        <f t="shared" si="43"/>
        <v>0200 0425</v>
      </c>
      <c r="C1119" s="16">
        <v>2100</v>
      </c>
      <c r="D1119" s="23">
        <v>1936</v>
      </c>
    </row>
    <row r="1120" spans="1:4">
      <c r="A1120" s="1" t="str">
        <f t="shared" si="42"/>
        <v>FRK 0200 0425 2200</v>
      </c>
      <c r="B1120" s="13" t="str">
        <f t="shared" si="43"/>
        <v>0200 0425</v>
      </c>
      <c r="C1120" s="16">
        <v>2200</v>
      </c>
      <c r="D1120" s="23">
        <v>2044</v>
      </c>
    </row>
    <row r="1121" spans="1:4">
      <c r="A1121" s="1" t="str">
        <f t="shared" si="42"/>
        <v>FRK 0200 0425 2300</v>
      </c>
      <c r="B1121" s="13" t="str">
        <f t="shared" si="43"/>
        <v>0200 0425</v>
      </c>
      <c r="C1121" s="16">
        <v>2300</v>
      </c>
      <c r="D1121" s="23">
        <v>2151</v>
      </c>
    </row>
    <row r="1122" spans="1:4">
      <c r="A1122" s="1" t="str">
        <f t="shared" si="42"/>
        <v>FRK 0200 0425 2400</v>
      </c>
      <c r="B1122" s="13" t="str">
        <f t="shared" si="43"/>
        <v>0200 0425</v>
      </c>
      <c r="C1122" s="16">
        <v>2400</v>
      </c>
      <c r="D1122" s="23">
        <v>2258</v>
      </c>
    </row>
    <row r="1123" spans="1:4">
      <c r="A1123" s="1" t="str">
        <f t="shared" si="42"/>
        <v>FRK 0200 0425 2500</v>
      </c>
      <c r="B1123" s="13" t="str">
        <f t="shared" si="43"/>
        <v>0200 0425</v>
      </c>
      <c r="C1123" s="16">
        <v>2500</v>
      </c>
      <c r="D1123" s="23">
        <v>2366</v>
      </c>
    </row>
    <row r="1124" spans="1:4">
      <c r="A1124" s="1" t="str">
        <f t="shared" si="42"/>
        <v>FRK 0200 0425 2600</v>
      </c>
      <c r="B1124" s="13" t="str">
        <f t="shared" si="43"/>
        <v>0200 0425</v>
      </c>
      <c r="C1124" s="16">
        <v>2600</v>
      </c>
      <c r="D1124" s="23">
        <v>2473</v>
      </c>
    </row>
    <row r="1125" spans="1:4">
      <c r="A1125" s="1" t="str">
        <f t="shared" si="42"/>
        <v>FRK 0200 0425 2700</v>
      </c>
      <c r="B1125" s="13" t="str">
        <f t="shared" si="43"/>
        <v>0200 0425</v>
      </c>
      <c r="C1125" s="16">
        <v>2700</v>
      </c>
      <c r="D1125" s="23">
        <v>2580</v>
      </c>
    </row>
    <row r="1126" spans="1:4">
      <c r="A1126" s="1" t="str">
        <f t="shared" si="42"/>
        <v>FRK 0200 0425 2800</v>
      </c>
      <c r="B1126" s="13" t="str">
        <f t="shared" si="43"/>
        <v>0200 0425</v>
      </c>
      <c r="C1126" s="16">
        <v>2800</v>
      </c>
      <c r="D1126" s="23">
        <v>2687</v>
      </c>
    </row>
    <row r="1127" spans="1:4">
      <c r="A1127" s="1" t="str">
        <f t="shared" si="42"/>
        <v>FRK 0200 0425 2900</v>
      </c>
      <c r="B1127" s="13" t="str">
        <f t="shared" si="43"/>
        <v>0200 0425</v>
      </c>
      <c r="C1127" s="16">
        <v>2900</v>
      </c>
      <c r="D1127" s="23">
        <v>2795</v>
      </c>
    </row>
    <row r="1128" spans="1:4">
      <c r="A1128" s="1" t="str">
        <f t="shared" si="42"/>
        <v>FRK 0200 0425 3000</v>
      </c>
      <c r="B1128" s="13" t="str">
        <f t="shared" si="43"/>
        <v>0200 0425</v>
      </c>
      <c r="C1128" s="16">
        <v>3000</v>
      </c>
      <c r="D1128" s="23">
        <v>2902</v>
      </c>
    </row>
    <row r="1129" spans="1:4">
      <c r="A1129" s="1" t="str">
        <f t="shared" si="42"/>
        <v>FRK 0200 0425 3100</v>
      </c>
      <c r="B1129" s="13" t="str">
        <f t="shared" si="43"/>
        <v>0200 0425</v>
      </c>
      <c r="C1129" s="16">
        <v>3100</v>
      </c>
      <c r="D1129" s="23">
        <v>3009</v>
      </c>
    </row>
    <row r="1130" spans="1:4">
      <c r="A1130" s="1" t="str">
        <f t="shared" si="42"/>
        <v>FRK 0200 0425 3200</v>
      </c>
      <c r="B1130" s="13" t="str">
        <f t="shared" si="43"/>
        <v>0200 0425</v>
      </c>
      <c r="C1130" s="16">
        <v>3200</v>
      </c>
      <c r="D1130" s="23">
        <v>3117</v>
      </c>
    </row>
    <row r="1131" spans="1:4">
      <c r="A1131" s="1" t="str">
        <f t="shared" si="42"/>
        <v>FRK 0200 0425 3300</v>
      </c>
      <c r="B1131" s="13" t="str">
        <f t="shared" si="43"/>
        <v>0200 0425</v>
      </c>
      <c r="C1131" s="16">
        <v>3300</v>
      </c>
      <c r="D1131" s="23">
        <v>3224</v>
      </c>
    </row>
    <row r="1132" spans="1:4">
      <c r="A1132" s="1" t="str">
        <f t="shared" si="42"/>
        <v>FRK 0200 0425 3400</v>
      </c>
      <c r="B1132" s="13" t="str">
        <f t="shared" si="43"/>
        <v>0200 0425</v>
      </c>
      <c r="C1132" s="16">
        <v>3400</v>
      </c>
      <c r="D1132" s="23">
        <v>3331</v>
      </c>
    </row>
    <row r="1133" spans="1:4">
      <c r="A1133" s="1" t="str">
        <f t="shared" si="42"/>
        <v>FRK 0200 0425 3500</v>
      </c>
      <c r="B1133" s="13" t="str">
        <f t="shared" si="43"/>
        <v>0200 0425</v>
      </c>
      <c r="C1133" s="16">
        <v>3500</v>
      </c>
      <c r="D1133" s="23">
        <v>3438</v>
      </c>
    </row>
    <row r="1134" spans="1:4">
      <c r="A1134" s="1" t="str">
        <f t="shared" si="42"/>
        <v>FRK 0200 0425 3600</v>
      </c>
      <c r="B1134" s="13" t="str">
        <f t="shared" si="43"/>
        <v>0200 0425</v>
      </c>
      <c r="C1134" s="16">
        <v>3600</v>
      </c>
      <c r="D1134" s="23">
        <v>3546</v>
      </c>
    </row>
    <row r="1135" spans="1:4">
      <c r="A1135" s="1" t="str">
        <f t="shared" si="42"/>
        <v>FRK 0200 0425 3700</v>
      </c>
      <c r="B1135" s="13" t="str">
        <f t="shared" si="43"/>
        <v>0200 0425</v>
      </c>
      <c r="C1135" s="16">
        <v>3700</v>
      </c>
      <c r="D1135" s="23">
        <v>3653</v>
      </c>
    </row>
    <row r="1136" spans="1:4">
      <c r="A1136" s="1" t="str">
        <f t="shared" si="42"/>
        <v>FRK 0200 0425 3800</v>
      </c>
      <c r="B1136" s="13" t="str">
        <f t="shared" si="43"/>
        <v>0200 0425</v>
      </c>
      <c r="C1136" s="16">
        <v>3800</v>
      </c>
      <c r="D1136" s="23">
        <v>3760</v>
      </c>
    </row>
    <row r="1137" spans="1:4">
      <c r="A1137" s="1" t="str">
        <f t="shared" si="42"/>
        <v>FRK 0200 0425 3900</v>
      </c>
      <c r="B1137" s="13" t="str">
        <f t="shared" si="43"/>
        <v>0200 0425</v>
      </c>
      <c r="C1137" s="16">
        <v>3900</v>
      </c>
      <c r="D1137" s="23">
        <v>3868</v>
      </c>
    </row>
    <row r="1138" spans="1:4">
      <c r="A1138" s="1" t="str">
        <f t="shared" si="42"/>
        <v>FRK 0200 0425 4000</v>
      </c>
      <c r="B1138" s="13" t="str">
        <f t="shared" si="43"/>
        <v>0200 0425</v>
      </c>
      <c r="C1138" s="16">
        <v>4000</v>
      </c>
      <c r="D1138" s="23">
        <v>3975</v>
      </c>
    </row>
    <row r="1139" spans="1:4">
      <c r="A1139" s="1" t="str">
        <f t="shared" si="42"/>
        <v>FRK 0200 0425 4100</v>
      </c>
      <c r="B1139" s="13" t="str">
        <f t="shared" si="43"/>
        <v>0200 0425</v>
      </c>
      <c r="C1139" s="16">
        <v>4100</v>
      </c>
      <c r="D1139" s="23">
        <v>4082</v>
      </c>
    </row>
    <row r="1140" spans="1:4">
      <c r="A1140" s="1" t="str">
        <f t="shared" si="42"/>
        <v>FRK 0200 0425 4200</v>
      </c>
      <c r="B1140" s="13" t="str">
        <f t="shared" si="43"/>
        <v>0200 0425</v>
      </c>
      <c r="C1140" s="16">
        <v>4200</v>
      </c>
      <c r="D1140" s="23">
        <v>4189</v>
      </c>
    </row>
    <row r="1141" spans="1:4">
      <c r="A1141" s="1" t="str">
        <f t="shared" si="42"/>
        <v>FRK 0200 0425 4300</v>
      </c>
      <c r="B1141" s="13" t="str">
        <f t="shared" si="43"/>
        <v>0200 0425</v>
      </c>
      <c r="C1141" s="16">
        <v>4300</v>
      </c>
      <c r="D1141" s="23">
        <v>4297</v>
      </c>
    </row>
    <row r="1142" spans="1:4">
      <c r="A1142" s="1" t="str">
        <f t="shared" si="42"/>
        <v>FRK 0200 0425 4400</v>
      </c>
      <c r="B1142" s="13" t="str">
        <f t="shared" si="43"/>
        <v>0200 0425</v>
      </c>
      <c r="C1142" s="16">
        <v>4400</v>
      </c>
      <c r="D1142" s="23">
        <v>4404</v>
      </c>
    </row>
    <row r="1143" spans="1:4">
      <c r="A1143" s="1" t="str">
        <f t="shared" si="42"/>
        <v>FRK 0200 0425 4500</v>
      </c>
      <c r="B1143" s="13" t="str">
        <f t="shared" si="43"/>
        <v>0200 0425</v>
      </c>
      <c r="C1143" s="16">
        <v>4500</v>
      </c>
      <c r="D1143" s="23">
        <v>4511</v>
      </c>
    </row>
    <row r="1144" spans="1:4">
      <c r="A1144" s="1" t="str">
        <f t="shared" si="42"/>
        <v>FRK 0200 0425 4600</v>
      </c>
      <c r="B1144" s="13" t="str">
        <f t="shared" si="43"/>
        <v>0200 0425</v>
      </c>
      <c r="C1144" s="16">
        <v>4600</v>
      </c>
      <c r="D1144" s="23">
        <v>4618</v>
      </c>
    </row>
    <row r="1145" spans="1:4">
      <c r="A1145" s="1" t="str">
        <f t="shared" si="42"/>
        <v>FRK 0200 0425 4700</v>
      </c>
      <c r="B1145" s="13" t="str">
        <f t="shared" si="43"/>
        <v>0200 0425</v>
      </c>
      <c r="C1145" s="16">
        <v>4700</v>
      </c>
      <c r="D1145" s="23">
        <v>4726</v>
      </c>
    </row>
    <row r="1146" spans="1:4" ht="16.5" thickBot="1">
      <c r="A1146" s="1" t="str">
        <f t="shared" si="42"/>
        <v>FRK 0200 0425 4800</v>
      </c>
      <c r="B1146" s="13" t="str">
        <f t="shared" si="43"/>
        <v>0200 0425</v>
      </c>
      <c r="C1146" s="18">
        <v>4800</v>
      </c>
      <c r="D1146" s="24">
        <v>4833</v>
      </c>
    </row>
  </sheetData>
  <sheetProtection password="DE88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5"/>
  <sheetViews>
    <sheetView tabSelected="1" zoomScale="85" zoomScaleNormal="85" workbookViewId="0">
      <selection activeCell="E1" sqref="E1"/>
    </sheetView>
  </sheetViews>
  <sheetFormatPr defaultRowHeight="11.25"/>
  <cols>
    <col min="1" max="1" width="2.7109375" style="69" customWidth="1"/>
    <col min="2" max="2" width="9.5703125" style="96" customWidth="1"/>
    <col min="3" max="3" width="19.42578125" style="96" hidden="1" customWidth="1"/>
    <col min="4" max="4" width="10" style="96" customWidth="1"/>
    <col min="5" max="5" width="13.7109375" style="96" bestFit="1" customWidth="1"/>
    <col min="6" max="6" width="5.28515625" style="96" hidden="1" customWidth="1"/>
    <col min="7" max="7" width="9.140625" style="119" customWidth="1"/>
    <col min="8" max="8" width="15.5703125" style="96" bestFit="1" customWidth="1"/>
    <col min="9" max="9" width="12.7109375" style="96" customWidth="1"/>
    <col min="10" max="10" width="8.140625" style="96" customWidth="1"/>
    <col min="11" max="11" width="15.5703125" style="95" bestFit="1" customWidth="1"/>
    <col min="12" max="12" width="8.5703125" style="95" customWidth="1"/>
    <col min="13" max="13" width="7" style="96" customWidth="1"/>
    <col min="14" max="14" width="9.140625" style="96"/>
    <col min="15" max="16384" width="9.140625" style="69"/>
  </cols>
  <sheetData>
    <row r="1" spans="2:23" ht="12" thickBot="1"/>
    <row r="2" spans="2:23">
      <c r="B2" s="124"/>
      <c r="C2" s="93"/>
      <c r="D2" s="93"/>
      <c r="E2" s="93"/>
      <c r="F2" s="93"/>
      <c r="G2" s="94"/>
      <c r="H2" s="93"/>
      <c r="I2" s="93"/>
      <c r="J2" s="93"/>
      <c r="K2" s="93"/>
      <c r="L2" s="93"/>
      <c r="M2" s="93"/>
      <c r="N2" s="125"/>
    </row>
    <row r="3" spans="2:23" ht="37.5" customHeight="1">
      <c r="B3" s="126"/>
      <c r="C3" s="95"/>
      <c r="D3" s="140" t="str">
        <f>"TERMO NEW PRACTIC "&amp;data!G7&amp;" at temperature gradient "&amp;data!J2&amp;"/"&amp;data!K2&amp;"/"&amp;data!L2&amp;"°C"</f>
        <v>TERMO NEW PRACTIC FRK 0110 0300 at temperature gradient 60/40/20°C</v>
      </c>
      <c r="E3" s="140"/>
      <c r="F3" s="140"/>
      <c r="G3" s="140"/>
      <c r="H3" s="140"/>
      <c r="I3" s="140"/>
      <c r="J3" s="140"/>
      <c r="K3" s="139" t="s">
        <v>83</v>
      </c>
      <c r="L3" s="139"/>
      <c r="M3" s="95"/>
      <c r="N3" s="127"/>
      <c r="O3" s="75"/>
      <c r="P3" s="41"/>
      <c r="Q3" s="72"/>
      <c r="R3" s="72"/>
      <c r="S3" s="72"/>
      <c r="T3" s="72"/>
      <c r="U3" s="72"/>
      <c r="V3" s="72"/>
      <c r="W3" s="70"/>
    </row>
    <row r="4" spans="2:23" ht="34.5" customHeight="1">
      <c r="B4" s="126"/>
      <c r="C4" s="128"/>
      <c r="D4" s="144" t="s">
        <v>84</v>
      </c>
      <c r="E4" s="144"/>
      <c r="F4" s="144"/>
      <c r="G4" s="144"/>
      <c r="H4" s="144"/>
      <c r="I4" s="144"/>
      <c r="J4" s="144"/>
      <c r="K4" s="146"/>
      <c r="L4" s="146"/>
      <c r="M4" s="128"/>
      <c r="N4" s="129"/>
      <c r="O4" s="73"/>
      <c r="P4" s="73"/>
      <c r="Q4" s="73"/>
      <c r="R4" s="73"/>
      <c r="S4" s="73"/>
      <c r="T4" s="73"/>
      <c r="U4" s="73"/>
      <c r="V4" s="70"/>
      <c r="W4" s="70"/>
    </row>
    <row r="5" spans="2:23">
      <c r="B5" s="126"/>
      <c r="C5" s="95"/>
      <c r="D5" s="95"/>
      <c r="E5" s="95"/>
      <c r="F5" s="95"/>
      <c r="G5" s="122"/>
      <c r="H5" s="95"/>
      <c r="I5" s="95"/>
      <c r="J5" s="95"/>
      <c r="M5" s="95"/>
      <c r="N5" s="130"/>
      <c r="U5" s="70"/>
      <c r="V5" s="70"/>
      <c r="W5" s="70"/>
    </row>
    <row r="6" spans="2:23">
      <c r="B6" s="126"/>
      <c r="C6" s="95"/>
      <c r="D6" s="95"/>
      <c r="E6" s="95"/>
      <c r="F6" s="95"/>
      <c r="G6" s="120" t="s">
        <v>85</v>
      </c>
      <c r="H6" s="95"/>
      <c r="I6" s="95"/>
      <c r="J6" s="95"/>
      <c r="L6" s="101"/>
      <c r="M6" s="95"/>
      <c r="N6" s="130"/>
    </row>
    <row r="7" spans="2:23" ht="12" thickBot="1">
      <c r="B7" s="126"/>
      <c r="C7" s="95"/>
      <c r="D7" s="95" t="s">
        <v>90</v>
      </c>
      <c r="E7" s="95"/>
      <c r="F7" s="95"/>
      <c r="G7" s="95"/>
      <c r="H7" s="95"/>
      <c r="I7" s="95"/>
      <c r="J7" s="97" t="s">
        <v>76</v>
      </c>
      <c r="L7" s="101"/>
      <c r="M7" s="95"/>
      <c r="N7" s="130"/>
    </row>
    <row r="8" spans="2:23" ht="12" thickBot="1">
      <c r="B8" s="126"/>
      <c r="C8" s="95"/>
      <c r="D8" s="95"/>
      <c r="E8" s="95"/>
      <c r="F8" s="95"/>
      <c r="G8" s="120" t="s">
        <v>86</v>
      </c>
      <c r="H8" s="95"/>
      <c r="I8" s="95"/>
      <c r="J8" s="98" t="str">
        <f>IF(data!K2&gt;=data!J2,"T1≤T2",IF(data!L2&gt;data!K2,"T2≤Ti",""))</f>
        <v/>
      </c>
      <c r="L8" s="101"/>
      <c r="M8" s="95"/>
      <c r="N8" s="130"/>
    </row>
    <row r="9" spans="2:23">
      <c r="B9" s="126"/>
      <c r="C9" s="95"/>
      <c r="D9" s="95"/>
      <c r="E9" s="95"/>
      <c r="F9" s="95"/>
      <c r="G9" s="95"/>
      <c r="H9" s="95"/>
      <c r="I9" s="95"/>
      <c r="J9" s="95"/>
      <c r="L9" s="101"/>
      <c r="M9" s="95"/>
      <c r="N9" s="130"/>
      <c r="P9" s="40"/>
    </row>
    <row r="10" spans="2:23">
      <c r="B10" s="126"/>
      <c r="C10" s="95"/>
      <c r="D10" s="95"/>
      <c r="E10" s="95"/>
      <c r="F10" s="95"/>
      <c r="G10" s="120" t="s">
        <v>87</v>
      </c>
      <c r="H10" s="95"/>
      <c r="I10" s="95"/>
      <c r="J10" s="95"/>
      <c r="L10" s="101"/>
      <c r="M10" s="95"/>
      <c r="N10" s="130"/>
      <c r="P10" s="40"/>
    </row>
    <row r="11" spans="2:23">
      <c r="B11" s="126"/>
      <c r="C11" s="95"/>
      <c r="D11" s="95"/>
      <c r="E11" s="95"/>
      <c r="F11" s="95"/>
      <c r="G11" s="122"/>
      <c r="H11" s="95"/>
      <c r="I11" s="95"/>
      <c r="J11" s="95"/>
      <c r="L11" s="101"/>
      <c r="M11" s="95"/>
      <c r="N11" s="130"/>
    </row>
    <row r="12" spans="2:23">
      <c r="B12" s="126"/>
      <c r="C12" s="95"/>
      <c r="D12" s="145" t="str">
        <f>IF(data!R13=FALSE,"Non-standard temp. grad. or water flow, see the notice below","")</f>
        <v>Non-standard temp. grad. or water flow, see the notice below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30"/>
    </row>
    <row r="13" spans="2:23">
      <c r="B13" s="126"/>
      <c r="C13" s="95"/>
      <c r="D13" s="99"/>
      <c r="E13" s="99"/>
      <c r="F13" s="99"/>
      <c r="G13" s="99"/>
      <c r="H13" s="99"/>
      <c r="I13" s="99"/>
      <c r="J13" s="99"/>
      <c r="K13" s="99"/>
      <c r="L13" s="99"/>
      <c r="M13" s="95"/>
      <c r="N13" s="130"/>
    </row>
    <row r="14" spans="2:23">
      <c r="B14" s="126"/>
      <c r="C14" s="95"/>
      <c r="D14" s="143"/>
      <c r="E14" s="143"/>
      <c r="F14" s="95"/>
      <c r="G14" s="95"/>
      <c r="H14" s="95"/>
      <c r="I14" s="95"/>
      <c r="J14" s="95"/>
      <c r="L14" s="101"/>
      <c r="M14" s="95"/>
      <c r="N14" s="130"/>
      <c r="P14" s="40"/>
    </row>
    <row r="15" spans="2:23">
      <c r="B15" s="126"/>
      <c r="C15" s="95"/>
      <c r="D15" s="95"/>
      <c r="E15" s="95"/>
      <c r="F15" s="95"/>
      <c r="G15" s="100" t="s">
        <v>82</v>
      </c>
      <c r="H15" s="95"/>
      <c r="I15" s="95"/>
      <c r="J15" s="100" t="str">
        <f>"Q[W] "&amp;data!J2&amp;"/"&amp;data!K2&amp;"/"&amp;data!L2&amp;"°C (ΔT="&amp;((data!J2+data!K2)/2-data!L2)&amp;"°C)"</f>
        <v>Q[W] 60/40/20°C (ΔT=30°C)</v>
      </c>
      <c r="K15" s="101"/>
      <c r="L15" s="101"/>
      <c r="M15" s="95"/>
      <c r="N15" s="130"/>
    </row>
    <row r="16" spans="2:23" ht="15" customHeight="1">
      <c r="B16" s="126"/>
      <c r="C16" s="95"/>
      <c r="D16" s="95"/>
      <c r="E16" s="95"/>
      <c r="F16" s="95"/>
      <c r="G16" s="141" t="s">
        <v>88</v>
      </c>
      <c r="H16" s="102" t="s">
        <v>89</v>
      </c>
      <c r="I16" s="95"/>
      <c r="J16" s="141" t="s">
        <v>88</v>
      </c>
      <c r="K16" s="102" t="s">
        <v>89</v>
      </c>
      <c r="L16" s="101"/>
      <c r="M16" s="95"/>
      <c r="N16" s="130"/>
    </row>
    <row r="17" spans="2:14">
      <c r="B17" s="126"/>
      <c r="C17" s="95"/>
      <c r="D17" s="95"/>
      <c r="E17" s="95"/>
      <c r="F17" s="95"/>
      <c r="G17" s="142"/>
      <c r="H17" s="103"/>
      <c r="I17" s="95"/>
      <c r="J17" s="142"/>
      <c r="K17" s="103"/>
      <c r="L17" s="101"/>
      <c r="M17" s="95"/>
      <c r="N17" s="130"/>
    </row>
    <row r="18" spans="2:14">
      <c r="B18" s="126"/>
      <c r="C18" s="95"/>
      <c r="D18" s="95"/>
      <c r="E18" s="95"/>
      <c r="F18" s="95" t="str">
        <f>data!$G$7&amp;" "&amp;G18</f>
        <v>FRK 0110 0300 700</v>
      </c>
      <c r="G18" s="104">
        <v>700</v>
      </c>
      <c r="H18" s="105">
        <f>VLOOKUP(F18,data!$A$5:$D$1146,4,FALSE)</f>
        <v>182</v>
      </c>
      <c r="I18" s="95"/>
      <c r="J18" s="104">
        <v>700</v>
      </c>
      <c r="K18" s="105">
        <f>H18*data!$T$5^data!$R$7</f>
        <v>81.201430182655912</v>
      </c>
      <c r="L18" s="101"/>
      <c r="M18" s="95"/>
      <c r="N18" s="130"/>
    </row>
    <row r="19" spans="2:14">
      <c r="B19" s="126"/>
      <c r="C19" s="95"/>
      <c r="D19" s="95"/>
      <c r="E19" s="95"/>
      <c r="F19" s="95" t="str">
        <f>data!$G$7&amp;" "&amp;G19</f>
        <v>FRK 0110 0300 800</v>
      </c>
      <c r="G19" s="104">
        <v>800</v>
      </c>
      <c r="H19" s="105">
        <f>VLOOKUP(F19,data!$A$5:$D$1146,4,FALSE)</f>
        <v>227</v>
      </c>
      <c r="I19" s="95"/>
      <c r="J19" s="104">
        <v>800</v>
      </c>
      <c r="K19" s="105">
        <f>H19*data!$T$5^data!$R$7</f>
        <v>101.27870687616974</v>
      </c>
      <c r="L19" s="101"/>
      <c r="M19" s="95"/>
      <c r="N19" s="130"/>
    </row>
    <row r="20" spans="2:14">
      <c r="B20" s="126"/>
      <c r="C20" s="95"/>
      <c r="D20" s="95"/>
      <c r="E20" s="95"/>
      <c r="F20" s="95" t="str">
        <f>data!$G$7&amp;" "&amp;G20</f>
        <v>FRK 0110 0300 900</v>
      </c>
      <c r="G20" s="104">
        <v>900</v>
      </c>
      <c r="H20" s="105">
        <f>VLOOKUP(F20,data!$A$5:$D$1146,4,FALSE)</f>
        <v>272</v>
      </c>
      <c r="I20" s="95"/>
      <c r="J20" s="104">
        <v>900</v>
      </c>
      <c r="K20" s="105">
        <f>H20*data!$T$5^data!$R$7</f>
        <v>121.35598356968356</v>
      </c>
      <c r="L20" s="101"/>
      <c r="M20" s="95"/>
      <c r="N20" s="130"/>
    </row>
    <row r="21" spans="2:14">
      <c r="B21" s="126"/>
      <c r="C21" s="95"/>
      <c r="D21" s="95"/>
      <c r="E21" s="95"/>
      <c r="F21" s="95" t="str">
        <f>data!$G$7&amp;" "&amp;G21</f>
        <v>FRK 0110 0300 1000</v>
      </c>
      <c r="G21" s="104">
        <v>1000</v>
      </c>
      <c r="H21" s="105">
        <f>VLOOKUP(F21,data!$A$5:$D$1146,4,FALSE)</f>
        <v>316</v>
      </c>
      <c r="I21" s="95"/>
      <c r="J21" s="104">
        <v>1000</v>
      </c>
      <c r="K21" s="105">
        <f>H21*data!$T$5^data!$R$7</f>
        <v>140.98709855889709</v>
      </c>
      <c r="L21" s="101"/>
      <c r="M21" s="95"/>
      <c r="N21" s="130"/>
    </row>
    <row r="22" spans="2:14">
      <c r="B22" s="126"/>
      <c r="C22" s="95"/>
      <c r="D22" s="95"/>
      <c r="E22" s="95"/>
      <c r="F22" s="95" t="str">
        <f>data!$G$7&amp;" "&amp;G22</f>
        <v>FRK 0110 0300 1100</v>
      </c>
      <c r="G22" s="104">
        <v>1100</v>
      </c>
      <c r="H22" s="105">
        <f>VLOOKUP(F22,data!$A$5:$D$1146,4,FALSE)</f>
        <v>361</v>
      </c>
      <c r="I22" s="95"/>
      <c r="J22" s="104">
        <v>1100</v>
      </c>
      <c r="K22" s="105">
        <f>H22*data!$T$5^data!$R$7</f>
        <v>161.06437525241091</v>
      </c>
      <c r="L22" s="101"/>
      <c r="M22" s="95"/>
      <c r="N22" s="130"/>
    </row>
    <row r="23" spans="2:14">
      <c r="B23" s="126"/>
      <c r="C23" s="95"/>
      <c r="D23" s="95"/>
      <c r="E23" s="95"/>
      <c r="F23" s="95" t="str">
        <f>data!$G$7&amp;" "&amp;G23</f>
        <v>FRK 0110 0300 1200</v>
      </c>
      <c r="G23" s="104">
        <v>1200</v>
      </c>
      <c r="H23" s="105">
        <f>VLOOKUP(F23,data!$A$5:$D$1146,4,FALSE)</f>
        <v>406</v>
      </c>
      <c r="I23" s="95"/>
      <c r="J23" s="104">
        <v>1200</v>
      </c>
      <c r="K23" s="105">
        <f>H23*data!$T$5^data!$R$7</f>
        <v>181.14165194592474</v>
      </c>
      <c r="L23" s="101"/>
      <c r="M23" s="95"/>
      <c r="N23" s="130"/>
    </row>
    <row r="24" spans="2:14">
      <c r="B24" s="126"/>
      <c r="C24" s="95"/>
      <c r="D24" s="95"/>
      <c r="E24" s="95"/>
      <c r="F24" s="95" t="str">
        <f>data!$G$7&amp;" "&amp;G24</f>
        <v>FRK 0110 0300 1300</v>
      </c>
      <c r="G24" s="104">
        <v>1300</v>
      </c>
      <c r="H24" s="105">
        <f>VLOOKUP(F24,data!$A$5:$D$1146,4,FALSE)</f>
        <v>451</v>
      </c>
      <c r="I24" s="95"/>
      <c r="J24" s="104">
        <v>1300</v>
      </c>
      <c r="K24" s="105">
        <f>H24*data!$T$5^data!$R$7</f>
        <v>201.21892863943856</v>
      </c>
      <c r="L24" s="101"/>
      <c r="M24" s="95"/>
      <c r="N24" s="130"/>
    </row>
    <row r="25" spans="2:14">
      <c r="B25" s="126"/>
      <c r="C25" s="95"/>
      <c r="D25" s="95"/>
      <c r="E25" s="95"/>
      <c r="F25" s="95" t="str">
        <f>data!$G$7&amp;" "&amp;G25</f>
        <v>FRK 0110 0300 1400</v>
      </c>
      <c r="G25" s="104">
        <v>1400</v>
      </c>
      <c r="H25" s="105">
        <f>VLOOKUP(F25,data!$A$5:$D$1146,4,FALSE)</f>
        <v>496</v>
      </c>
      <c r="I25" s="95"/>
      <c r="J25" s="104">
        <v>1400</v>
      </c>
      <c r="K25" s="105">
        <f>H25*data!$T$5^data!$R$7</f>
        <v>221.29620533295238</v>
      </c>
      <c r="L25" s="101"/>
      <c r="M25" s="95"/>
      <c r="N25" s="130"/>
    </row>
    <row r="26" spans="2:14">
      <c r="B26" s="126"/>
      <c r="C26" s="95"/>
      <c r="D26" s="95"/>
      <c r="E26" s="95"/>
      <c r="F26" s="95" t="str">
        <f>data!$G$7&amp;" "&amp;G26</f>
        <v>FRK 0110 0300 1500</v>
      </c>
      <c r="G26" s="104">
        <v>1500</v>
      </c>
      <c r="H26" s="105">
        <f>VLOOKUP(F26,data!$A$5:$D$1146,4,FALSE)</f>
        <v>541</v>
      </c>
      <c r="I26" s="95"/>
      <c r="J26" s="104">
        <v>1500</v>
      </c>
      <c r="K26" s="105">
        <f>H26*data!$T$5^data!$R$7</f>
        <v>241.37348202646621</v>
      </c>
      <c r="L26" s="101"/>
      <c r="M26" s="95"/>
      <c r="N26" s="130"/>
    </row>
    <row r="27" spans="2:14">
      <c r="B27" s="126"/>
      <c r="C27" s="95"/>
      <c r="D27" s="95"/>
      <c r="E27" s="95"/>
      <c r="F27" s="95" t="str">
        <f>data!$G$7&amp;" "&amp;G27</f>
        <v>FRK 0110 0300 1600</v>
      </c>
      <c r="G27" s="104">
        <v>1600</v>
      </c>
      <c r="H27" s="105">
        <f>VLOOKUP(F27,data!$A$5:$D$1146,4,FALSE)</f>
        <v>586</v>
      </c>
      <c r="I27" s="95"/>
      <c r="J27" s="104">
        <v>1600</v>
      </c>
      <c r="K27" s="105">
        <f>H27*data!$T$5^data!$R$7</f>
        <v>261.45075871998</v>
      </c>
      <c r="L27" s="101"/>
      <c r="M27" s="95"/>
      <c r="N27" s="130"/>
    </row>
    <row r="28" spans="2:14">
      <c r="B28" s="126"/>
      <c r="C28" s="95"/>
      <c r="D28" s="95"/>
      <c r="E28" s="95"/>
      <c r="F28" s="95" t="str">
        <f>data!$G$7&amp;" "&amp;G28</f>
        <v>FRK 0110 0300 1700</v>
      </c>
      <c r="G28" s="104">
        <v>1700</v>
      </c>
      <c r="H28" s="105">
        <f>VLOOKUP(F28,data!$A$5:$D$1146,4,FALSE)</f>
        <v>631</v>
      </c>
      <c r="I28" s="95"/>
      <c r="J28" s="104">
        <v>1700</v>
      </c>
      <c r="K28" s="105">
        <f>H28*data!$T$5^data!$R$7</f>
        <v>281.52803541349385</v>
      </c>
      <c r="L28" s="101"/>
      <c r="M28" s="95"/>
      <c r="N28" s="130"/>
    </row>
    <row r="29" spans="2:14">
      <c r="B29" s="126"/>
      <c r="C29" s="95"/>
      <c r="D29" s="95"/>
      <c r="E29" s="95"/>
      <c r="F29" s="95" t="str">
        <f>data!$G$7&amp;" "&amp;G29</f>
        <v>FRK 0110 0300 1800</v>
      </c>
      <c r="G29" s="104">
        <v>1800</v>
      </c>
      <c r="H29" s="105">
        <f>VLOOKUP(F29,data!$A$5:$D$1146,4,FALSE)</f>
        <v>676</v>
      </c>
      <c r="I29" s="95"/>
      <c r="J29" s="104">
        <v>1800</v>
      </c>
      <c r="K29" s="105">
        <f>H29*data!$T$5^data!$R$7</f>
        <v>301.60531210700771</v>
      </c>
      <c r="L29" s="106"/>
      <c r="M29" s="95"/>
      <c r="N29" s="130"/>
    </row>
    <row r="30" spans="2:14">
      <c r="B30" s="126"/>
      <c r="C30" s="95"/>
      <c r="D30" s="95"/>
      <c r="E30" s="95"/>
      <c r="F30" s="95" t="str">
        <f>data!$G$7&amp;" "&amp;G30</f>
        <v>FRK 0110 0300 1900</v>
      </c>
      <c r="G30" s="104">
        <v>1900</v>
      </c>
      <c r="H30" s="105">
        <f>VLOOKUP(F30,data!$A$5:$D$1146,4,FALSE)</f>
        <v>720</v>
      </c>
      <c r="I30" s="95"/>
      <c r="J30" s="104">
        <v>1900</v>
      </c>
      <c r="K30" s="105">
        <f>H30*data!$T$5^data!$R$7</f>
        <v>321.23642709622118</v>
      </c>
      <c r="L30" s="101"/>
      <c r="M30" s="95"/>
      <c r="N30" s="130"/>
    </row>
    <row r="31" spans="2:14">
      <c r="B31" s="126"/>
      <c r="C31" s="95"/>
      <c r="D31" s="95"/>
      <c r="E31" s="95"/>
      <c r="F31" s="95" t="str">
        <f>data!$G$7&amp;" "&amp;G31</f>
        <v>FRK 0110 0300 2000</v>
      </c>
      <c r="G31" s="104">
        <v>2000</v>
      </c>
      <c r="H31" s="105">
        <f>VLOOKUP(F31,data!$A$5:$D$1146,4,FALSE)</f>
        <v>765</v>
      </c>
      <c r="I31" s="95"/>
      <c r="J31" s="104">
        <v>2000</v>
      </c>
      <c r="K31" s="105">
        <f>H31*data!$T$5^data!$R$7</f>
        <v>341.31370378973503</v>
      </c>
      <c r="L31" s="101"/>
      <c r="M31" s="95"/>
      <c r="N31" s="130"/>
    </row>
    <row r="32" spans="2:14">
      <c r="B32" s="126"/>
      <c r="C32" s="95"/>
      <c r="D32" s="95"/>
      <c r="E32" s="95"/>
      <c r="F32" s="95" t="str">
        <f>data!$G$7&amp;" "&amp;G32</f>
        <v>FRK 0110 0300 2100</v>
      </c>
      <c r="G32" s="104">
        <v>2100</v>
      </c>
      <c r="H32" s="105">
        <f>VLOOKUP(F32,data!$A$5:$D$1146,4,FALSE)</f>
        <v>810</v>
      </c>
      <c r="I32" s="95"/>
      <c r="J32" s="104">
        <v>2100</v>
      </c>
      <c r="K32" s="105">
        <f>H32*data!$T$5^data!$R$7</f>
        <v>361.39098048324882</v>
      </c>
      <c r="L32" s="101"/>
      <c r="M32" s="95"/>
      <c r="N32" s="130"/>
    </row>
    <row r="33" spans="2:14">
      <c r="B33" s="126"/>
      <c r="C33" s="95"/>
      <c r="D33" s="95"/>
      <c r="E33" s="95"/>
      <c r="F33" s="95" t="str">
        <f>data!$G$7&amp;" "&amp;G33</f>
        <v>FRK 0110 0300 2200</v>
      </c>
      <c r="G33" s="104">
        <v>2200</v>
      </c>
      <c r="H33" s="105">
        <f>VLOOKUP(F33,data!$A$5:$D$1146,4,FALSE)</f>
        <v>855</v>
      </c>
      <c r="I33" s="95"/>
      <c r="J33" s="104">
        <v>2200</v>
      </c>
      <c r="K33" s="105">
        <f>H33*data!$T$5^data!$R$7</f>
        <v>381.46825717676268</v>
      </c>
      <c r="L33" s="101"/>
      <c r="M33" s="95"/>
      <c r="N33" s="130"/>
    </row>
    <row r="34" spans="2:14">
      <c r="B34" s="126"/>
      <c r="C34" s="95"/>
      <c r="D34" s="95"/>
      <c r="E34" s="95"/>
      <c r="F34" s="95" t="str">
        <f>data!$G$7&amp;" "&amp;G34</f>
        <v>FRK 0110 0300 2300</v>
      </c>
      <c r="G34" s="104">
        <v>2300</v>
      </c>
      <c r="H34" s="105">
        <f>VLOOKUP(F34,data!$A$5:$D$1146,4,FALSE)</f>
        <v>900</v>
      </c>
      <c r="I34" s="95"/>
      <c r="J34" s="104">
        <v>2300</v>
      </c>
      <c r="K34" s="105">
        <f>H34*data!$T$5^data!$R$7</f>
        <v>401.54553387027647</v>
      </c>
      <c r="L34" s="101"/>
      <c r="M34" s="95"/>
      <c r="N34" s="130"/>
    </row>
    <row r="35" spans="2:14">
      <c r="B35" s="126"/>
      <c r="C35" s="95"/>
      <c r="D35" s="95"/>
      <c r="E35" s="95"/>
      <c r="F35" s="95" t="str">
        <f>data!$G$7&amp;" "&amp;G35</f>
        <v>FRK 0110 0300 2400</v>
      </c>
      <c r="G35" s="104">
        <v>2400</v>
      </c>
      <c r="H35" s="105">
        <f>VLOOKUP(F35,data!$A$5:$D$1146,4,FALSE)</f>
        <v>945</v>
      </c>
      <c r="I35" s="95"/>
      <c r="J35" s="104">
        <v>2400</v>
      </c>
      <c r="K35" s="105">
        <f>H35*data!$T$5^data!$R$7</f>
        <v>421.62281056379032</v>
      </c>
      <c r="L35" s="101"/>
      <c r="M35" s="95"/>
      <c r="N35" s="130"/>
    </row>
    <row r="36" spans="2:14">
      <c r="B36" s="126"/>
      <c r="C36" s="95"/>
      <c r="D36" s="95"/>
      <c r="E36" s="95"/>
      <c r="F36" s="95" t="str">
        <f>data!$G$7&amp;" "&amp;G36</f>
        <v>FRK 0110 0300 2500</v>
      </c>
      <c r="G36" s="104">
        <v>2500</v>
      </c>
      <c r="H36" s="105">
        <f>VLOOKUP(F36,data!$A$5:$D$1146,4,FALSE)</f>
        <v>990</v>
      </c>
      <c r="I36" s="95"/>
      <c r="J36" s="104">
        <v>2500</v>
      </c>
      <c r="K36" s="105">
        <f>H36*data!$T$5^data!$R$7</f>
        <v>441.70008725730412</v>
      </c>
      <c r="L36" s="101"/>
      <c r="M36" s="95"/>
      <c r="N36" s="130"/>
    </row>
    <row r="37" spans="2:14">
      <c r="B37" s="126"/>
      <c r="C37" s="95"/>
      <c r="D37" s="95"/>
      <c r="E37" s="95"/>
      <c r="F37" s="95" t="str">
        <f>data!$G$7&amp;" "&amp;G37</f>
        <v>FRK 0110 0300 2600</v>
      </c>
      <c r="G37" s="104">
        <v>2600</v>
      </c>
      <c r="H37" s="105">
        <f>VLOOKUP(F37,data!$A$5:$D$1146,4,FALSE)</f>
        <v>1035</v>
      </c>
      <c r="I37" s="95"/>
      <c r="J37" s="104">
        <v>2600</v>
      </c>
      <c r="K37" s="105">
        <f>H37*data!$T$5^data!$R$7</f>
        <v>461.77736395081797</v>
      </c>
      <c r="L37" s="101"/>
      <c r="M37" s="95"/>
      <c r="N37" s="130"/>
    </row>
    <row r="38" spans="2:14">
      <c r="B38" s="126"/>
      <c r="C38" s="95"/>
      <c r="D38" s="95"/>
      <c r="E38" s="95"/>
      <c r="F38" s="95" t="str">
        <f>data!$G$7&amp;" "&amp;G38</f>
        <v>FRK 0110 0300 2700</v>
      </c>
      <c r="G38" s="104">
        <v>2700</v>
      </c>
      <c r="H38" s="105">
        <f>VLOOKUP(F38,data!$A$5:$D$1146,4,FALSE)</f>
        <v>1080</v>
      </c>
      <c r="I38" s="95"/>
      <c r="J38" s="104">
        <v>2700</v>
      </c>
      <c r="K38" s="105">
        <f>H38*data!$T$5^data!$R$7</f>
        <v>481.85464064433177</v>
      </c>
      <c r="L38" s="101"/>
      <c r="M38" s="95"/>
      <c r="N38" s="130"/>
    </row>
    <row r="39" spans="2:14">
      <c r="B39" s="126"/>
      <c r="C39" s="95"/>
      <c r="D39" s="95"/>
      <c r="E39" s="95"/>
      <c r="F39" s="95" t="str">
        <f>data!$G$7&amp;" "&amp;G39</f>
        <v>FRK 0110 0300 2800</v>
      </c>
      <c r="G39" s="104">
        <v>2800</v>
      </c>
      <c r="H39" s="105">
        <f>VLOOKUP(F39,data!$A$5:$D$1146,4,FALSE)</f>
        <v>1124</v>
      </c>
      <c r="I39" s="95"/>
      <c r="J39" s="104">
        <v>2800</v>
      </c>
      <c r="K39" s="105">
        <f>H39*data!$T$5^data!$R$7</f>
        <v>501.4857556335453</v>
      </c>
      <c r="L39" s="101"/>
      <c r="M39" s="95"/>
      <c r="N39" s="130"/>
    </row>
    <row r="40" spans="2:14">
      <c r="B40" s="126"/>
      <c r="C40" s="95"/>
      <c r="D40" s="95"/>
      <c r="E40" s="95"/>
      <c r="F40" s="95" t="str">
        <f>data!$G$7&amp;" "&amp;G40</f>
        <v>FRK 0110 0300 2900</v>
      </c>
      <c r="G40" s="104">
        <v>2900</v>
      </c>
      <c r="H40" s="105">
        <f>VLOOKUP(F40,data!$A$5:$D$1146,4,FALSE)</f>
        <v>1169</v>
      </c>
      <c r="I40" s="95"/>
      <c r="J40" s="104">
        <v>2900</v>
      </c>
      <c r="K40" s="105">
        <f>H40*data!$T$5^data!$R$7</f>
        <v>521.56303232705909</v>
      </c>
      <c r="L40" s="101"/>
      <c r="M40" s="95"/>
      <c r="N40" s="130"/>
    </row>
    <row r="41" spans="2:14">
      <c r="B41" s="126"/>
      <c r="C41" s="95"/>
      <c r="D41" s="95"/>
      <c r="E41" s="95"/>
      <c r="F41" s="95" t="str">
        <f>data!$G$7&amp;" "&amp;G41</f>
        <v>FRK 0110 0300 3000</v>
      </c>
      <c r="G41" s="104">
        <v>3000</v>
      </c>
      <c r="H41" s="105">
        <f>VLOOKUP(F41,data!$A$5:$D$1146,4,FALSE)</f>
        <v>1214</v>
      </c>
      <c r="I41" s="95"/>
      <c r="J41" s="104">
        <v>3000</v>
      </c>
      <c r="K41" s="105">
        <f>H41*data!$T$5^data!$R$7</f>
        <v>541.640309020573</v>
      </c>
      <c r="L41" s="101"/>
      <c r="M41" s="95"/>
      <c r="N41" s="130"/>
    </row>
    <row r="42" spans="2:14">
      <c r="B42" s="126"/>
      <c r="C42" s="95"/>
      <c r="D42" s="95"/>
      <c r="E42" s="95"/>
      <c r="F42" s="95" t="str">
        <f>data!$G$7&amp;" "&amp;G42</f>
        <v>FRK 0110 0300 3100</v>
      </c>
      <c r="G42" s="104">
        <v>3100</v>
      </c>
      <c r="H42" s="105">
        <f>VLOOKUP(F42,data!$A$5:$D$1146,4,FALSE)</f>
        <v>1259</v>
      </c>
      <c r="I42" s="95"/>
      <c r="J42" s="104">
        <v>3100</v>
      </c>
      <c r="K42" s="105">
        <f>H42*data!$T$5^data!$R$7</f>
        <v>561.71758571408679</v>
      </c>
      <c r="L42" s="101"/>
      <c r="M42" s="95"/>
      <c r="N42" s="130"/>
    </row>
    <row r="43" spans="2:14">
      <c r="B43" s="126"/>
      <c r="C43" s="95"/>
      <c r="D43" s="95"/>
      <c r="E43" s="95"/>
      <c r="F43" s="95" t="str">
        <f>data!$G$7&amp;" "&amp;G43</f>
        <v>FRK 0110 0300 3200</v>
      </c>
      <c r="G43" s="104">
        <v>3200</v>
      </c>
      <c r="H43" s="105">
        <f>VLOOKUP(F43,data!$A$5:$D$1146,4,FALSE)</f>
        <v>1304</v>
      </c>
      <c r="I43" s="95"/>
      <c r="J43" s="104">
        <v>3200</v>
      </c>
      <c r="K43" s="105">
        <f>H43*data!$T$5^data!$R$7</f>
        <v>581.79486240760059</v>
      </c>
      <c r="L43" s="101"/>
      <c r="M43" s="95"/>
      <c r="N43" s="130"/>
    </row>
    <row r="44" spans="2:14">
      <c r="B44" s="126"/>
      <c r="C44" s="95"/>
      <c r="D44" s="95"/>
      <c r="E44" s="95"/>
      <c r="F44" s="95" t="str">
        <f>data!$G$7&amp;" "&amp;G44</f>
        <v>FRK 0110 0300 3300</v>
      </c>
      <c r="G44" s="104">
        <v>3300</v>
      </c>
      <c r="H44" s="105">
        <f>VLOOKUP(F44,data!$A$5:$D$1146,4,FALSE)</f>
        <v>1349</v>
      </c>
      <c r="I44" s="95"/>
      <c r="J44" s="104">
        <v>3300</v>
      </c>
      <c r="K44" s="105">
        <f>H44*data!$T$5^data!$R$7</f>
        <v>601.87213910111439</v>
      </c>
      <c r="L44" s="101"/>
      <c r="M44" s="95"/>
      <c r="N44" s="130"/>
    </row>
    <row r="45" spans="2:14">
      <c r="B45" s="126"/>
      <c r="C45" s="95"/>
      <c r="D45" s="95"/>
      <c r="E45" s="95"/>
      <c r="F45" s="95" t="str">
        <f>data!$G$7&amp;" "&amp;G45</f>
        <v>FRK 0110 0300 3400</v>
      </c>
      <c r="G45" s="104">
        <v>3400</v>
      </c>
      <c r="H45" s="105">
        <f>VLOOKUP(F45,data!$A$5:$D$1146,4,FALSE)</f>
        <v>1394</v>
      </c>
      <c r="I45" s="95"/>
      <c r="J45" s="104">
        <v>3400</v>
      </c>
      <c r="K45" s="105">
        <f>H45*data!$T$5^data!$R$7</f>
        <v>621.94941579462829</v>
      </c>
      <c r="L45" s="101"/>
      <c r="M45" s="95"/>
      <c r="N45" s="130"/>
    </row>
    <row r="46" spans="2:14">
      <c r="B46" s="126"/>
      <c r="C46" s="95"/>
      <c r="D46" s="95"/>
      <c r="E46" s="95"/>
      <c r="F46" s="95" t="str">
        <f>data!$G$7&amp;" "&amp;G46</f>
        <v>FRK 0110 0300 3500</v>
      </c>
      <c r="G46" s="104">
        <v>3500</v>
      </c>
      <c r="H46" s="105">
        <f>VLOOKUP(F46,data!$A$5:$D$1146,4,FALSE)</f>
        <v>1439</v>
      </c>
      <c r="I46" s="95"/>
      <c r="J46" s="104">
        <v>3500</v>
      </c>
      <c r="K46" s="105">
        <f>H46*data!$T$5^data!$R$7</f>
        <v>642.02669248814209</v>
      </c>
      <c r="L46" s="101"/>
      <c r="M46" s="95"/>
      <c r="N46" s="130"/>
    </row>
    <row r="47" spans="2:14">
      <c r="B47" s="126"/>
      <c r="C47" s="95"/>
      <c r="D47" s="95"/>
      <c r="E47" s="95"/>
      <c r="F47" s="95" t="str">
        <f>data!$G$7&amp;" "&amp;G47</f>
        <v>FRK 0110 0300 3600</v>
      </c>
      <c r="G47" s="104">
        <v>3600</v>
      </c>
      <c r="H47" s="105">
        <f>VLOOKUP(F47,data!$A$5:$D$1146,4,FALSE)</f>
        <v>1484</v>
      </c>
      <c r="I47" s="95"/>
      <c r="J47" s="104">
        <v>3600</v>
      </c>
      <c r="K47" s="105">
        <f>H47*data!$T$5^data!$R$7</f>
        <v>662.10396918165588</v>
      </c>
      <c r="L47" s="101"/>
      <c r="M47" s="95"/>
      <c r="N47" s="130"/>
    </row>
    <row r="48" spans="2:14">
      <c r="B48" s="126"/>
      <c r="C48" s="95"/>
      <c r="D48" s="95"/>
      <c r="E48" s="95"/>
      <c r="F48" s="95" t="str">
        <f>data!$G$7&amp;" "&amp;G48</f>
        <v>FRK 0110 0300 3700</v>
      </c>
      <c r="G48" s="104">
        <v>3700</v>
      </c>
      <c r="H48" s="105">
        <f>VLOOKUP(F48,data!$A$5:$D$1146,4,FALSE)</f>
        <v>1528</v>
      </c>
      <c r="I48" s="95"/>
      <c r="J48" s="104">
        <v>3700</v>
      </c>
      <c r="K48" s="105">
        <f>H48*data!$T$5^data!$R$7</f>
        <v>681.73508417086941</v>
      </c>
      <c r="L48" s="101"/>
      <c r="M48" s="95"/>
      <c r="N48" s="130"/>
    </row>
    <row r="49" spans="2:20">
      <c r="B49" s="126"/>
      <c r="C49" s="95"/>
      <c r="D49" s="95"/>
      <c r="E49" s="95"/>
      <c r="F49" s="95" t="str">
        <f>data!$G$7&amp;" "&amp;G49</f>
        <v>FRK 0110 0300 3800</v>
      </c>
      <c r="G49" s="104">
        <v>3800</v>
      </c>
      <c r="H49" s="105">
        <f>VLOOKUP(F49,data!$A$5:$D$1146,4,FALSE)</f>
        <v>1573</v>
      </c>
      <c r="I49" s="95"/>
      <c r="J49" s="104">
        <v>3800</v>
      </c>
      <c r="K49" s="105">
        <f>H49*data!$T$5^data!$R$7</f>
        <v>701.81236086438321</v>
      </c>
      <c r="L49" s="101"/>
      <c r="M49" s="95"/>
      <c r="N49" s="130"/>
    </row>
    <row r="50" spans="2:20">
      <c r="B50" s="126"/>
      <c r="C50" s="95"/>
      <c r="D50" s="95"/>
      <c r="E50" s="95"/>
      <c r="F50" s="95" t="str">
        <f>data!$G$7&amp;" "&amp;G50</f>
        <v>FRK 0110 0300 3900</v>
      </c>
      <c r="G50" s="104">
        <v>3900</v>
      </c>
      <c r="H50" s="105">
        <f>VLOOKUP(F50,data!$A$5:$D$1146,4,FALSE)</f>
        <v>1618</v>
      </c>
      <c r="I50" s="95"/>
      <c r="J50" s="104">
        <v>3900</v>
      </c>
      <c r="K50" s="105">
        <f>H50*data!$T$5^data!$R$7</f>
        <v>721.88963755789712</v>
      </c>
      <c r="L50" s="101"/>
      <c r="M50" s="95"/>
      <c r="N50" s="130"/>
    </row>
    <row r="51" spans="2:20">
      <c r="B51" s="126"/>
      <c r="C51" s="95"/>
      <c r="D51" s="95"/>
      <c r="E51" s="95"/>
      <c r="F51" s="95" t="str">
        <f>data!$G$7&amp;" "&amp;G51</f>
        <v>FRK 0110 0300 4000</v>
      </c>
      <c r="G51" s="104">
        <v>4000</v>
      </c>
      <c r="H51" s="105">
        <f>VLOOKUP(F51,data!$A$5:$D$1146,4,FALSE)</f>
        <v>1663</v>
      </c>
      <c r="I51" s="95"/>
      <c r="J51" s="104">
        <v>4000</v>
      </c>
      <c r="K51" s="105">
        <f>H51*data!$T$5^data!$R$7</f>
        <v>741.96691425141091</v>
      </c>
      <c r="L51" s="101"/>
      <c r="M51" s="95"/>
      <c r="N51" s="130"/>
    </row>
    <row r="52" spans="2:20">
      <c r="B52" s="126"/>
      <c r="C52" s="95"/>
      <c r="D52" s="95"/>
      <c r="E52" s="95"/>
      <c r="F52" s="95" t="str">
        <f>data!$G$7&amp;" "&amp;G52</f>
        <v>FRK 0110 0300 4100</v>
      </c>
      <c r="G52" s="104">
        <v>4100</v>
      </c>
      <c r="H52" s="105">
        <f>VLOOKUP(F52,data!$A$5:$D$1146,4,FALSE)</f>
        <v>1708</v>
      </c>
      <c r="I52" s="95"/>
      <c r="J52" s="104">
        <v>4100</v>
      </c>
      <c r="K52" s="105">
        <f>H52*data!$T$5^data!$R$7</f>
        <v>762.04419094492471</v>
      </c>
      <c r="L52" s="101"/>
      <c r="M52" s="95"/>
      <c r="N52" s="130"/>
    </row>
    <row r="53" spans="2:20">
      <c r="B53" s="126"/>
      <c r="C53" s="95"/>
      <c r="D53" s="95"/>
      <c r="E53" s="95"/>
      <c r="F53" s="95" t="str">
        <f>data!$G$7&amp;" "&amp;G53</f>
        <v>FRK 0110 0300 4200</v>
      </c>
      <c r="G53" s="104">
        <v>4200</v>
      </c>
      <c r="H53" s="105">
        <f>VLOOKUP(F53,data!$A$5:$D$1146,4,FALSE)</f>
        <v>1753</v>
      </c>
      <c r="I53" s="95"/>
      <c r="J53" s="104">
        <v>4200</v>
      </c>
      <c r="K53" s="105">
        <f>H53*data!$T$5^data!$R$7</f>
        <v>782.1214676384385</v>
      </c>
      <c r="L53" s="101"/>
      <c r="M53" s="95"/>
      <c r="N53" s="130"/>
    </row>
    <row r="54" spans="2:20">
      <c r="B54" s="126"/>
      <c r="C54" s="95"/>
      <c r="D54" s="95"/>
      <c r="E54" s="95"/>
      <c r="F54" s="95" t="str">
        <f>data!$G$7&amp;" "&amp;G54</f>
        <v>FRK 0110 0300 4300</v>
      </c>
      <c r="G54" s="104">
        <v>4300</v>
      </c>
      <c r="H54" s="105">
        <f>VLOOKUP(F54,data!$A$5:$D$1146,4,FALSE)</f>
        <v>1798</v>
      </c>
      <c r="I54" s="95"/>
      <c r="J54" s="104">
        <v>4300</v>
      </c>
      <c r="K54" s="105">
        <f>H54*data!$T$5^data!$R$7</f>
        <v>802.19874433195241</v>
      </c>
      <c r="L54" s="101"/>
      <c r="M54" s="95"/>
      <c r="N54" s="130"/>
    </row>
    <row r="55" spans="2:20">
      <c r="B55" s="126"/>
      <c r="C55" s="95"/>
      <c r="D55" s="95"/>
      <c r="E55" s="95"/>
      <c r="F55" s="95" t="str">
        <f>data!$G$7&amp;" "&amp;G55</f>
        <v>FRK 0110 0300 4400</v>
      </c>
      <c r="G55" s="104">
        <v>4400</v>
      </c>
      <c r="H55" s="105">
        <f>VLOOKUP(F55,data!$A$5:$D$1146,4,FALSE)</f>
        <v>1843</v>
      </c>
      <c r="I55" s="95"/>
      <c r="J55" s="104">
        <v>4400</v>
      </c>
      <c r="K55" s="105">
        <f>H55*data!$T$5^data!$R$7</f>
        <v>822.27602102546621</v>
      </c>
      <c r="L55" s="101"/>
      <c r="M55" s="95"/>
      <c r="N55" s="130"/>
    </row>
    <row r="56" spans="2:20">
      <c r="B56" s="126"/>
      <c r="C56" s="95"/>
      <c r="D56" s="95"/>
      <c r="E56" s="95"/>
      <c r="F56" s="95" t="str">
        <f>data!$G$7&amp;" "&amp;G56</f>
        <v>FRK 0110 0300 4500</v>
      </c>
      <c r="G56" s="104">
        <v>4500</v>
      </c>
      <c r="H56" s="105">
        <f>VLOOKUP(F56,data!$A$5:$D$1146,4,FALSE)</f>
        <v>1888</v>
      </c>
      <c r="I56" s="95"/>
      <c r="J56" s="104">
        <v>4500</v>
      </c>
      <c r="K56" s="105">
        <f>H56*data!$T$5^data!$R$7</f>
        <v>842.35329771898</v>
      </c>
      <c r="L56" s="101"/>
      <c r="M56" s="95"/>
      <c r="N56" s="130"/>
    </row>
    <row r="57" spans="2:20">
      <c r="B57" s="126"/>
      <c r="C57" s="95"/>
      <c r="D57" s="95"/>
      <c r="E57" s="95"/>
      <c r="F57" s="95" t="str">
        <f>data!$G$7&amp;" "&amp;G57</f>
        <v>FRK 0110 0300 4600</v>
      </c>
      <c r="G57" s="104">
        <v>4600</v>
      </c>
      <c r="H57" s="105">
        <f>VLOOKUP(F57,data!$A$5:$D$1146,4,FALSE)</f>
        <v>1932</v>
      </c>
      <c r="I57" s="95"/>
      <c r="J57" s="104">
        <v>4600</v>
      </c>
      <c r="K57" s="105">
        <f>H57*data!$T$5^data!$R$7</f>
        <v>861.98441270819353</v>
      </c>
      <c r="L57" s="101"/>
      <c r="M57" s="95"/>
      <c r="N57" s="130"/>
    </row>
    <row r="58" spans="2:20">
      <c r="B58" s="126"/>
      <c r="C58" s="95"/>
      <c r="D58" s="95"/>
      <c r="E58" s="95"/>
      <c r="F58" s="95" t="str">
        <f>data!$G$7&amp;" "&amp;G58</f>
        <v>FRK 0110 0300 4700</v>
      </c>
      <c r="G58" s="104">
        <v>4700</v>
      </c>
      <c r="H58" s="105">
        <f>VLOOKUP(F58,data!$A$5:$D$1146,4,FALSE)</f>
        <v>1977</v>
      </c>
      <c r="I58" s="95"/>
      <c r="J58" s="104">
        <v>4700</v>
      </c>
      <c r="K58" s="105">
        <f>H58*data!$T$5^data!$R$7</f>
        <v>882.06168940170733</v>
      </c>
      <c r="L58" s="101"/>
      <c r="M58" s="95"/>
      <c r="N58" s="130"/>
    </row>
    <row r="59" spans="2:20">
      <c r="B59" s="126"/>
      <c r="C59" s="95"/>
      <c r="D59" s="95"/>
      <c r="E59" s="95"/>
      <c r="F59" s="95" t="str">
        <f>data!$G$7&amp;" "&amp;G59</f>
        <v>FRK 0110 0300 4800</v>
      </c>
      <c r="G59" s="104">
        <v>4800</v>
      </c>
      <c r="H59" s="105">
        <f>VLOOKUP(F59,data!$A$5:$D$1146,4,FALSE)</f>
        <v>2022</v>
      </c>
      <c r="I59" s="95"/>
      <c r="J59" s="104">
        <v>4800</v>
      </c>
      <c r="K59" s="105">
        <f>H59*data!$T$5^data!$R$7</f>
        <v>902.13896609522124</v>
      </c>
      <c r="L59" s="101"/>
      <c r="M59" s="95"/>
      <c r="N59" s="130"/>
    </row>
    <row r="60" spans="2:20">
      <c r="B60" s="126"/>
      <c r="C60" s="95"/>
      <c r="D60" s="95"/>
      <c r="E60" s="95"/>
      <c r="F60" s="95"/>
      <c r="G60" s="107"/>
      <c r="H60" s="101"/>
      <c r="I60" s="101"/>
      <c r="J60" s="101"/>
      <c r="K60" s="101"/>
      <c r="L60" s="101"/>
      <c r="M60" s="95"/>
      <c r="N60" s="130"/>
    </row>
    <row r="61" spans="2:20">
      <c r="B61" s="126"/>
      <c r="C61" s="95"/>
      <c r="D61" s="147" t="str">
        <f>IF(data!R11&lt;50,"Notice about non-standard temperature gradient:","")</f>
        <v/>
      </c>
      <c r="E61" s="147"/>
      <c r="F61" s="147"/>
      <c r="G61" s="147"/>
      <c r="H61" s="147"/>
      <c r="I61" s="147"/>
      <c r="J61" s="147"/>
      <c r="K61" s="147"/>
      <c r="L61" s="147"/>
      <c r="M61" s="147"/>
      <c r="N61" s="131"/>
      <c r="O61" s="74"/>
      <c r="P61" s="74"/>
      <c r="Q61" s="74"/>
      <c r="R61" s="74"/>
      <c r="S61" s="74"/>
      <c r="T61" s="74"/>
    </row>
    <row r="62" spans="2:20">
      <c r="B62" s="126"/>
      <c r="C62" s="95"/>
      <c r="D62" s="123"/>
      <c r="E62" s="123"/>
      <c r="F62" s="123"/>
      <c r="G62" s="123"/>
      <c r="H62" s="123"/>
      <c r="I62" s="123"/>
      <c r="J62" s="123"/>
      <c r="K62" s="132"/>
      <c r="L62" s="132"/>
      <c r="M62" s="132"/>
      <c r="N62" s="131"/>
      <c r="O62" s="74"/>
      <c r="P62" s="74"/>
      <c r="Q62" s="74"/>
      <c r="R62" s="74"/>
      <c r="S62" s="74"/>
      <c r="T62" s="74"/>
    </row>
    <row r="63" spans="2:20" ht="25.5" customHeight="1">
      <c r="B63" s="126"/>
      <c r="C63" s="95"/>
      <c r="D63" s="148" t="str">
        <f>IF(data!R11&lt;50,"If middle temperature of the heatin medium is &lt;50 °C, heating output at low temperature gradient may not be correct according to calculation by the general formula.  ","")</f>
        <v/>
      </c>
      <c r="E63" s="148"/>
      <c r="F63" s="148"/>
      <c r="G63" s="148"/>
      <c r="H63" s="148"/>
      <c r="I63" s="148"/>
      <c r="J63" s="148"/>
      <c r="K63" s="148"/>
      <c r="L63" s="148"/>
      <c r="M63" s="148"/>
      <c r="N63" s="131"/>
      <c r="O63" s="74"/>
      <c r="P63" s="74"/>
      <c r="Q63" s="74"/>
      <c r="R63" s="74"/>
      <c r="S63" s="74"/>
      <c r="T63" s="74"/>
    </row>
    <row r="64" spans="2:20">
      <c r="B64" s="126"/>
      <c r="C64" s="95"/>
      <c r="D64" s="148" t="str">
        <f>IF(data!R11&lt;50,"Inside the radiator is low nominal flowing of the heating medium and the heater body is not warmed in whole volume. ","")</f>
        <v/>
      </c>
      <c r="E64" s="148"/>
      <c r="F64" s="148"/>
      <c r="G64" s="148"/>
      <c r="H64" s="148"/>
      <c r="I64" s="148"/>
      <c r="J64" s="148"/>
      <c r="K64" s="148"/>
      <c r="L64" s="148"/>
      <c r="M64" s="148"/>
      <c r="N64" s="131"/>
      <c r="O64" s="74"/>
      <c r="P64" s="74"/>
      <c r="Q64" s="74"/>
      <c r="R64" s="74"/>
      <c r="S64" s="74"/>
      <c r="T64" s="74"/>
    </row>
    <row r="65" spans="2:20">
      <c r="B65" s="126"/>
      <c r="C65" s="95"/>
      <c r="D65" s="138" t="str">
        <f>IF(data!R11&lt;50,"This can decrease heating output. It can be get only by the measurement at the laboratory.","")</f>
        <v/>
      </c>
      <c r="E65" s="138"/>
      <c r="F65" s="138"/>
      <c r="G65" s="138"/>
      <c r="H65" s="138"/>
      <c r="I65" s="138"/>
      <c r="J65" s="138"/>
      <c r="K65" s="138"/>
      <c r="L65" s="138"/>
      <c r="M65" s="138"/>
      <c r="N65" s="131"/>
      <c r="O65" s="74"/>
      <c r="P65" s="74"/>
      <c r="Q65" s="74"/>
      <c r="R65" s="74"/>
      <c r="S65" s="74"/>
      <c r="T65" s="74"/>
    </row>
    <row r="66" spans="2:20">
      <c r="B66" s="126"/>
      <c r="C66" s="95"/>
      <c r="D66" s="138" t="str">
        <f>IF(data!R11&lt;50,"For larger projects, we recommend verifying the heating power on a representative sample.","")</f>
        <v/>
      </c>
      <c r="E66" s="138"/>
      <c r="F66" s="138"/>
      <c r="G66" s="138"/>
      <c r="H66" s="138"/>
      <c r="I66" s="138"/>
      <c r="J66" s="138"/>
      <c r="K66" s="138"/>
      <c r="L66" s="138"/>
      <c r="M66" s="138"/>
      <c r="N66" s="131"/>
      <c r="O66" s="74"/>
      <c r="P66" s="74"/>
      <c r="Q66" s="74"/>
      <c r="R66" s="74"/>
      <c r="S66" s="74"/>
      <c r="T66" s="74"/>
    </row>
    <row r="67" spans="2:20">
      <c r="B67" s="126"/>
      <c r="C67" s="95"/>
      <c r="D67" s="121"/>
      <c r="E67" s="123"/>
      <c r="F67" s="123"/>
      <c r="G67" s="123"/>
      <c r="H67" s="123"/>
      <c r="I67" s="123"/>
      <c r="J67" s="123"/>
      <c r="K67" s="132"/>
      <c r="L67" s="132"/>
      <c r="M67" s="132"/>
      <c r="N67" s="131"/>
      <c r="O67" s="74"/>
      <c r="P67" s="74"/>
      <c r="Q67" s="74"/>
      <c r="R67" s="74"/>
      <c r="S67" s="74"/>
      <c r="T67" s="74"/>
    </row>
    <row r="68" spans="2:20">
      <c r="B68" s="126"/>
      <c r="C68" s="95"/>
      <c r="D68" s="147" t="str">
        <f>IF(data!U12&lt;0.5,"Notice about low water flow rate:","")</f>
        <v>Notice about low water flow rate:</v>
      </c>
      <c r="E68" s="147"/>
      <c r="F68" s="147"/>
      <c r="G68" s="147"/>
      <c r="H68" s="147"/>
      <c r="I68" s="147"/>
      <c r="J68" s="147"/>
      <c r="K68" s="147"/>
      <c r="L68" s="147"/>
      <c r="M68" s="147"/>
      <c r="N68" s="131"/>
      <c r="O68" s="74"/>
      <c r="P68" s="74"/>
      <c r="Q68" s="74"/>
      <c r="R68" s="74"/>
      <c r="S68" s="74"/>
      <c r="T68" s="74"/>
    </row>
    <row r="69" spans="2:20">
      <c r="B69" s="126"/>
      <c r="C69" s="95"/>
      <c r="D69" s="108"/>
      <c r="E69" s="109"/>
      <c r="F69" s="109"/>
      <c r="G69" s="109"/>
      <c r="H69" s="109"/>
      <c r="I69" s="109"/>
      <c r="J69" s="109"/>
      <c r="K69" s="108"/>
      <c r="L69" s="108"/>
      <c r="M69" s="108"/>
      <c r="N69" s="133"/>
      <c r="O69" s="71"/>
      <c r="P69" s="71"/>
      <c r="Q69" s="71"/>
      <c r="R69" s="71"/>
      <c r="S69" s="71"/>
      <c r="T69" s="71"/>
    </row>
    <row r="70" spans="2:20">
      <c r="B70" s="126"/>
      <c r="C70" s="95"/>
      <c r="D70" s="137" t="str">
        <f>IF(data!U12&lt;0.5,"Nominal water flow rate thru the element is not in the range from 0.5 to 2.0 times of the nominal rate at 75/65/20°C.","")</f>
        <v>Nominal water flow rate thru the element is not in the range from 0.5 to 2.0 times of the nominal rate at 75/65/20°C.</v>
      </c>
      <c r="E70" s="137"/>
      <c r="F70" s="137"/>
      <c r="G70" s="137"/>
      <c r="H70" s="137"/>
      <c r="I70" s="137"/>
      <c r="J70" s="137"/>
      <c r="K70" s="137"/>
      <c r="L70" s="137"/>
      <c r="M70" s="137"/>
      <c r="N70" s="131"/>
      <c r="O70" s="74"/>
      <c r="P70" s="74"/>
      <c r="Q70" s="74"/>
      <c r="R70" s="74"/>
      <c r="S70" s="74"/>
      <c r="T70" s="74"/>
    </row>
    <row r="71" spans="2:20">
      <c r="B71" s="126"/>
      <c r="C71" s="95"/>
      <c r="D71" s="137" t="str">
        <f>IF(data!U12&lt;0.5,CONCATENATE("In this case, nominal flow rate is ca.  ",data!U12, " times of 75/65/20°C. Therefor we can not guarantee, that heating output will be correct."),"")</f>
        <v>In this case, nominal flow rate is ca.  0,2 times of 75/65/20°C. Therefor we can not guarantee, that heating output will be correct.</v>
      </c>
      <c r="E71" s="137"/>
      <c r="F71" s="137"/>
      <c r="G71" s="137"/>
      <c r="H71" s="137"/>
      <c r="I71" s="137"/>
      <c r="J71" s="137"/>
      <c r="K71" s="137"/>
      <c r="L71" s="137"/>
      <c r="M71" s="137"/>
      <c r="N71" s="131"/>
      <c r="O71" s="74"/>
      <c r="P71" s="74"/>
      <c r="Q71" s="74"/>
      <c r="R71" s="74"/>
      <c r="S71" s="74"/>
      <c r="T71" s="74"/>
    </row>
    <row r="72" spans="2:20" ht="12" thickBot="1">
      <c r="B72" s="134"/>
      <c r="C72" s="110"/>
      <c r="D72" s="110"/>
      <c r="E72" s="110"/>
      <c r="F72" s="110"/>
      <c r="G72" s="111"/>
      <c r="H72" s="112"/>
      <c r="I72" s="112"/>
      <c r="J72" s="112"/>
      <c r="K72" s="112"/>
      <c r="L72" s="135"/>
      <c r="M72" s="110"/>
      <c r="N72" s="136"/>
    </row>
    <row r="73" spans="2:20">
      <c r="G73" s="113"/>
      <c r="H73" s="114"/>
      <c r="I73" s="114"/>
      <c r="J73" s="114"/>
      <c r="K73" s="101"/>
      <c r="L73" s="101"/>
    </row>
    <row r="74" spans="2:20">
      <c r="G74" s="113"/>
      <c r="H74" s="114"/>
      <c r="I74" s="114"/>
      <c r="J74" s="114"/>
      <c r="K74" s="101"/>
      <c r="L74" s="101"/>
    </row>
    <row r="75" spans="2:20">
      <c r="G75" s="113"/>
      <c r="H75" s="114"/>
      <c r="I75" s="114"/>
      <c r="J75" s="114"/>
      <c r="K75" s="101"/>
      <c r="L75" s="101"/>
    </row>
    <row r="76" spans="2:20">
      <c r="G76" s="113"/>
      <c r="H76" s="114"/>
      <c r="I76" s="114"/>
      <c r="J76" s="114"/>
      <c r="K76" s="101"/>
      <c r="L76" s="101"/>
    </row>
    <row r="77" spans="2:20">
      <c r="G77" s="113"/>
      <c r="H77" s="114"/>
      <c r="I77" s="114"/>
      <c r="J77" s="114"/>
      <c r="K77" s="101"/>
      <c r="L77" s="101"/>
    </row>
    <row r="78" spans="2:20">
      <c r="G78" s="113"/>
      <c r="H78" s="114"/>
      <c r="I78" s="114"/>
      <c r="J78" s="114"/>
      <c r="K78" s="101"/>
      <c r="L78" s="101"/>
    </row>
    <row r="79" spans="2:20">
      <c r="G79" s="113"/>
      <c r="H79" s="114"/>
      <c r="I79" s="114"/>
      <c r="J79" s="114"/>
      <c r="K79" s="101"/>
      <c r="L79" s="101"/>
    </row>
    <row r="80" spans="2:20">
      <c r="G80" s="115"/>
      <c r="H80" s="116"/>
      <c r="I80" s="114"/>
      <c r="J80" s="114"/>
      <c r="K80" s="101"/>
      <c r="L80" s="101"/>
    </row>
    <row r="81" spans="7:12">
      <c r="G81" s="113"/>
      <c r="H81" s="114"/>
      <c r="I81" s="117"/>
      <c r="J81" s="117"/>
      <c r="K81" s="108"/>
      <c r="L81" s="101"/>
    </row>
    <row r="82" spans="7:12">
      <c r="G82" s="113"/>
      <c r="H82" s="114"/>
      <c r="I82" s="114"/>
      <c r="J82" s="114"/>
      <c r="K82" s="101"/>
      <c r="L82" s="101"/>
    </row>
    <row r="83" spans="7:12">
      <c r="G83" s="113"/>
      <c r="H83" s="114"/>
      <c r="I83" s="114"/>
      <c r="J83" s="114"/>
      <c r="K83" s="101"/>
      <c r="L83" s="101"/>
    </row>
    <row r="84" spans="7:12">
      <c r="G84" s="113"/>
      <c r="H84" s="114"/>
      <c r="I84" s="114"/>
      <c r="J84" s="114"/>
      <c r="K84" s="101"/>
      <c r="L84" s="101"/>
    </row>
    <row r="85" spans="7:12">
      <c r="G85" s="113"/>
      <c r="H85" s="114"/>
      <c r="I85" s="114"/>
      <c r="J85" s="114"/>
      <c r="K85" s="101"/>
      <c r="L85" s="101"/>
    </row>
    <row r="86" spans="7:12">
      <c r="G86" s="113"/>
      <c r="H86" s="114"/>
      <c r="I86" s="114"/>
      <c r="J86" s="114"/>
      <c r="K86" s="101"/>
      <c r="L86" s="101"/>
    </row>
    <row r="87" spans="7:12">
      <c r="G87" s="113"/>
      <c r="H87" s="114"/>
      <c r="I87" s="114"/>
      <c r="J87" s="114"/>
      <c r="K87" s="101"/>
      <c r="L87" s="101"/>
    </row>
    <row r="88" spans="7:12">
      <c r="G88" s="113"/>
      <c r="H88" s="114"/>
      <c r="I88" s="114"/>
      <c r="J88" s="114"/>
      <c r="K88" s="101"/>
      <c r="L88" s="101"/>
    </row>
    <row r="89" spans="7:12">
      <c r="G89" s="113"/>
      <c r="H89" s="114"/>
      <c r="I89" s="114"/>
      <c r="J89" s="114"/>
      <c r="K89" s="101"/>
      <c r="L89" s="101"/>
    </row>
    <row r="90" spans="7:12">
      <c r="G90" s="113"/>
      <c r="H90" s="114"/>
      <c r="I90" s="114"/>
      <c r="J90" s="114"/>
      <c r="K90" s="101"/>
      <c r="L90" s="101"/>
    </row>
    <row r="91" spans="7:12">
      <c r="G91" s="113"/>
      <c r="H91" s="114"/>
      <c r="I91" s="114"/>
      <c r="J91" s="114"/>
      <c r="K91" s="101"/>
      <c r="L91" s="101"/>
    </row>
    <row r="92" spans="7:12">
      <c r="G92" s="113"/>
      <c r="H92" s="114"/>
      <c r="I92" s="114"/>
      <c r="J92" s="114"/>
      <c r="K92" s="101"/>
      <c r="L92" s="101"/>
    </row>
    <row r="93" spans="7:12">
      <c r="G93" s="113"/>
      <c r="H93" s="114"/>
      <c r="I93" s="114"/>
      <c r="J93" s="114"/>
      <c r="K93" s="101"/>
      <c r="L93" s="101"/>
    </row>
    <row r="94" spans="7:12">
      <c r="G94" s="113"/>
      <c r="H94" s="114"/>
      <c r="I94" s="114"/>
      <c r="J94" s="114"/>
      <c r="K94" s="101"/>
      <c r="L94" s="101"/>
    </row>
    <row r="95" spans="7:12">
      <c r="G95" s="113"/>
      <c r="H95" s="114"/>
      <c r="I95" s="114"/>
      <c r="J95" s="114"/>
      <c r="K95" s="101"/>
      <c r="L95" s="101"/>
    </row>
    <row r="96" spans="7:12">
      <c r="G96" s="113"/>
      <c r="H96" s="114"/>
      <c r="I96" s="114"/>
      <c r="J96" s="114"/>
      <c r="K96" s="101"/>
      <c r="L96" s="101"/>
    </row>
    <row r="97" spans="7:12">
      <c r="G97" s="113"/>
      <c r="H97" s="114"/>
      <c r="I97" s="114"/>
      <c r="J97" s="114"/>
      <c r="K97" s="101"/>
      <c r="L97" s="101"/>
    </row>
    <row r="98" spans="7:12">
      <c r="G98" s="113"/>
      <c r="H98" s="114"/>
      <c r="I98" s="114"/>
      <c r="J98" s="114"/>
      <c r="K98" s="101"/>
      <c r="L98" s="101"/>
    </row>
    <row r="99" spans="7:12">
      <c r="G99" s="113"/>
      <c r="H99" s="114"/>
      <c r="I99" s="114"/>
      <c r="J99" s="114"/>
      <c r="K99" s="101"/>
      <c r="L99" s="101"/>
    </row>
    <row r="100" spans="7:12">
      <c r="G100" s="113"/>
      <c r="H100" s="114"/>
      <c r="I100" s="114"/>
      <c r="J100" s="114"/>
      <c r="K100" s="101"/>
      <c r="L100" s="101"/>
    </row>
    <row r="101" spans="7:12">
      <c r="G101" s="113"/>
      <c r="H101" s="114"/>
      <c r="I101" s="114"/>
      <c r="J101" s="114"/>
      <c r="K101" s="101"/>
      <c r="L101" s="101"/>
    </row>
    <row r="102" spans="7:12">
      <c r="G102" s="113"/>
      <c r="H102" s="114"/>
      <c r="I102" s="114"/>
      <c r="J102" s="114"/>
      <c r="K102" s="101"/>
      <c r="L102" s="101"/>
    </row>
    <row r="103" spans="7:12">
      <c r="G103" s="113"/>
      <c r="H103" s="114"/>
      <c r="I103" s="114"/>
      <c r="J103" s="114"/>
      <c r="K103" s="101"/>
      <c r="L103" s="101"/>
    </row>
    <row r="104" spans="7:12">
      <c r="G104" s="113"/>
      <c r="H104" s="114"/>
      <c r="I104" s="114"/>
      <c r="J104" s="114"/>
      <c r="K104" s="101"/>
      <c r="L104" s="101"/>
    </row>
    <row r="105" spans="7:12">
      <c r="G105" s="113"/>
      <c r="H105" s="114"/>
      <c r="I105" s="114"/>
      <c r="J105" s="114"/>
      <c r="K105" s="101"/>
      <c r="L105" s="101"/>
    </row>
    <row r="106" spans="7:12">
      <c r="G106" s="113"/>
      <c r="H106" s="114"/>
      <c r="I106" s="114"/>
      <c r="J106" s="114"/>
      <c r="K106" s="101"/>
      <c r="L106" s="101"/>
    </row>
    <row r="107" spans="7:12">
      <c r="G107" s="113"/>
      <c r="H107" s="114"/>
      <c r="I107" s="114"/>
      <c r="J107" s="114"/>
      <c r="K107" s="101"/>
      <c r="L107" s="101"/>
    </row>
    <row r="108" spans="7:12">
      <c r="G108" s="113"/>
      <c r="H108" s="114"/>
      <c r="I108" s="114"/>
      <c r="J108" s="114"/>
      <c r="K108" s="101"/>
      <c r="L108" s="101"/>
    </row>
    <row r="109" spans="7:12">
      <c r="G109" s="113"/>
      <c r="H109" s="114"/>
      <c r="I109" s="114"/>
      <c r="J109" s="114"/>
      <c r="K109" s="101"/>
      <c r="L109" s="101"/>
    </row>
    <row r="110" spans="7:12">
      <c r="G110" s="113"/>
      <c r="H110" s="114"/>
      <c r="I110" s="114"/>
      <c r="J110" s="114"/>
      <c r="K110" s="101"/>
      <c r="L110" s="101"/>
    </row>
    <row r="111" spans="7:12">
      <c r="G111" s="113"/>
      <c r="H111" s="114"/>
      <c r="I111" s="114"/>
      <c r="J111" s="114"/>
      <c r="K111" s="101"/>
      <c r="L111" s="101"/>
    </row>
    <row r="112" spans="7:12">
      <c r="G112" s="113"/>
      <c r="H112" s="114"/>
      <c r="I112" s="114"/>
      <c r="J112" s="114"/>
      <c r="K112" s="101"/>
      <c r="L112" s="101"/>
    </row>
    <row r="113" spans="7:12">
      <c r="G113" s="113"/>
      <c r="H113" s="114"/>
      <c r="I113" s="114"/>
      <c r="J113" s="114"/>
      <c r="K113" s="101"/>
      <c r="L113" s="101"/>
    </row>
    <row r="114" spans="7:12">
      <c r="G114" s="113"/>
      <c r="H114" s="114"/>
      <c r="I114" s="114"/>
      <c r="J114" s="114"/>
      <c r="K114" s="101"/>
      <c r="L114" s="101"/>
    </row>
    <row r="115" spans="7:12">
      <c r="G115" s="113"/>
      <c r="H115" s="114"/>
      <c r="I115" s="114"/>
      <c r="J115" s="114"/>
      <c r="K115" s="101"/>
      <c r="L115" s="101"/>
    </row>
    <row r="116" spans="7:12">
      <c r="G116" s="113"/>
      <c r="H116" s="114"/>
      <c r="I116" s="114"/>
      <c r="J116" s="114"/>
      <c r="K116" s="101"/>
      <c r="L116" s="101"/>
    </row>
    <row r="117" spans="7:12">
      <c r="G117" s="113"/>
      <c r="H117" s="114"/>
      <c r="I117" s="114"/>
      <c r="J117" s="114"/>
      <c r="K117" s="101"/>
      <c r="L117" s="108"/>
    </row>
    <row r="118" spans="7:12">
      <c r="G118" s="113"/>
      <c r="H118" s="114"/>
      <c r="I118" s="114"/>
      <c r="J118" s="114"/>
      <c r="K118" s="101"/>
      <c r="L118" s="101"/>
    </row>
    <row r="119" spans="7:12">
      <c r="G119" s="113"/>
      <c r="H119" s="114"/>
      <c r="I119" s="114"/>
      <c r="J119" s="114"/>
      <c r="K119" s="101"/>
      <c r="L119" s="101"/>
    </row>
    <row r="120" spans="7:12">
      <c r="G120" s="113"/>
      <c r="H120" s="114"/>
      <c r="I120" s="114"/>
      <c r="J120" s="114"/>
      <c r="K120" s="101"/>
      <c r="L120" s="101"/>
    </row>
    <row r="121" spans="7:12">
      <c r="G121" s="113"/>
      <c r="H121" s="114"/>
      <c r="I121" s="114"/>
      <c r="J121" s="114"/>
      <c r="K121" s="101"/>
      <c r="L121" s="101"/>
    </row>
    <row r="122" spans="7:12">
      <c r="G122" s="113"/>
      <c r="H122" s="114"/>
      <c r="I122" s="114"/>
      <c r="J122" s="114"/>
      <c r="K122" s="101"/>
      <c r="L122" s="101"/>
    </row>
    <row r="123" spans="7:12">
      <c r="G123" s="113"/>
      <c r="H123" s="114"/>
      <c r="I123" s="114"/>
      <c r="J123" s="114"/>
      <c r="K123" s="101"/>
      <c r="L123" s="101"/>
    </row>
    <row r="124" spans="7:12">
      <c r="G124" s="113"/>
      <c r="H124" s="114"/>
      <c r="I124" s="114"/>
      <c r="J124" s="114"/>
      <c r="K124" s="101"/>
      <c r="L124" s="101"/>
    </row>
    <row r="125" spans="7:12">
      <c r="G125" s="118"/>
      <c r="H125" s="117"/>
      <c r="I125" s="114"/>
      <c r="J125" s="114"/>
      <c r="K125" s="101"/>
      <c r="L125" s="101"/>
    </row>
    <row r="126" spans="7:12">
      <c r="G126" s="113"/>
      <c r="H126" s="114"/>
      <c r="I126" s="117"/>
      <c r="J126" s="117"/>
      <c r="K126" s="108"/>
      <c r="L126" s="101"/>
    </row>
    <row r="127" spans="7:12">
      <c r="G127" s="113"/>
      <c r="H127" s="114"/>
      <c r="I127" s="114"/>
      <c r="J127" s="114"/>
      <c r="K127" s="101"/>
      <c r="L127" s="101"/>
    </row>
    <row r="128" spans="7:12">
      <c r="G128" s="113"/>
      <c r="H128" s="114"/>
      <c r="I128" s="114"/>
      <c r="J128" s="114"/>
      <c r="K128" s="101"/>
      <c r="L128" s="101"/>
    </row>
    <row r="129" spans="7:12">
      <c r="G129" s="113"/>
      <c r="H129" s="114"/>
      <c r="I129" s="114"/>
      <c r="J129" s="114"/>
      <c r="K129" s="101"/>
      <c r="L129" s="101"/>
    </row>
    <row r="130" spans="7:12">
      <c r="G130" s="113"/>
      <c r="H130" s="114"/>
      <c r="I130" s="114"/>
      <c r="J130" s="114"/>
      <c r="K130" s="101"/>
      <c r="L130" s="101"/>
    </row>
    <row r="131" spans="7:12">
      <c r="G131" s="113"/>
      <c r="H131" s="114"/>
      <c r="I131" s="114"/>
      <c r="J131" s="114"/>
      <c r="K131" s="101"/>
      <c r="L131" s="101"/>
    </row>
    <row r="132" spans="7:12">
      <c r="G132" s="113"/>
      <c r="H132" s="114"/>
      <c r="I132" s="114"/>
      <c r="J132" s="114"/>
      <c r="K132" s="101"/>
      <c r="L132" s="101"/>
    </row>
    <row r="133" spans="7:12">
      <c r="G133" s="113"/>
      <c r="H133" s="114"/>
      <c r="I133" s="114"/>
      <c r="J133" s="114"/>
      <c r="K133" s="101"/>
      <c r="L133" s="101"/>
    </row>
    <row r="134" spans="7:12">
      <c r="G134" s="113"/>
      <c r="H134" s="114"/>
      <c r="I134" s="114"/>
      <c r="J134" s="114"/>
      <c r="K134" s="101"/>
      <c r="L134" s="101"/>
    </row>
    <row r="135" spans="7:12">
      <c r="G135" s="113"/>
      <c r="H135" s="114"/>
      <c r="I135" s="114"/>
      <c r="J135" s="114"/>
      <c r="K135" s="101"/>
      <c r="L135" s="101"/>
    </row>
    <row r="136" spans="7:12">
      <c r="G136" s="113"/>
      <c r="H136" s="114"/>
      <c r="I136" s="114"/>
      <c r="J136" s="114"/>
      <c r="K136" s="101"/>
      <c r="L136" s="101"/>
    </row>
    <row r="137" spans="7:12">
      <c r="G137" s="113"/>
      <c r="H137" s="114"/>
      <c r="I137" s="114"/>
      <c r="J137" s="114"/>
      <c r="K137" s="101"/>
      <c r="L137" s="101"/>
    </row>
    <row r="138" spans="7:12">
      <c r="G138" s="113"/>
      <c r="H138" s="114"/>
      <c r="I138" s="114"/>
      <c r="J138" s="114"/>
      <c r="K138" s="101"/>
      <c r="L138" s="101"/>
    </row>
    <row r="139" spans="7:12">
      <c r="G139" s="113"/>
      <c r="H139" s="114"/>
      <c r="I139" s="114"/>
      <c r="J139" s="114"/>
      <c r="K139" s="101"/>
      <c r="L139" s="101"/>
    </row>
    <row r="140" spans="7:12">
      <c r="G140" s="113"/>
      <c r="H140" s="114"/>
      <c r="I140" s="114"/>
      <c r="J140" s="114"/>
      <c r="K140" s="101"/>
      <c r="L140" s="101"/>
    </row>
    <row r="141" spans="7:12">
      <c r="G141" s="113"/>
      <c r="H141" s="114"/>
      <c r="I141" s="114"/>
      <c r="J141" s="114"/>
      <c r="K141" s="101"/>
      <c r="L141" s="101"/>
    </row>
    <row r="142" spans="7:12">
      <c r="G142" s="113"/>
      <c r="H142" s="114"/>
      <c r="I142" s="114"/>
      <c r="J142" s="114"/>
      <c r="K142" s="101"/>
      <c r="L142" s="101"/>
    </row>
    <row r="143" spans="7:12">
      <c r="G143" s="113"/>
      <c r="H143" s="114"/>
      <c r="I143" s="114"/>
      <c r="J143" s="114"/>
      <c r="K143" s="101"/>
      <c r="L143" s="101"/>
    </row>
    <row r="144" spans="7:12">
      <c r="G144" s="113"/>
      <c r="H144" s="114"/>
      <c r="I144" s="114"/>
      <c r="J144" s="114"/>
      <c r="K144" s="101"/>
      <c r="L144" s="101"/>
    </row>
    <row r="145" spans="7:12">
      <c r="G145" s="113"/>
      <c r="H145" s="114"/>
      <c r="I145" s="114"/>
      <c r="J145" s="114"/>
      <c r="K145" s="101"/>
      <c r="L145" s="101"/>
    </row>
    <row r="146" spans="7:12">
      <c r="G146" s="113"/>
      <c r="H146" s="114"/>
      <c r="I146" s="114"/>
      <c r="J146" s="114"/>
      <c r="K146" s="101"/>
      <c r="L146" s="101"/>
    </row>
    <row r="147" spans="7:12">
      <c r="G147" s="113"/>
      <c r="H147" s="114"/>
      <c r="I147" s="114"/>
      <c r="J147" s="114"/>
      <c r="K147" s="101"/>
      <c r="L147" s="101"/>
    </row>
    <row r="148" spans="7:12">
      <c r="G148" s="113"/>
      <c r="H148" s="114"/>
      <c r="I148" s="114"/>
      <c r="J148" s="114"/>
      <c r="K148" s="101"/>
      <c r="L148" s="101"/>
    </row>
    <row r="149" spans="7:12">
      <c r="G149" s="113"/>
      <c r="H149" s="114"/>
      <c r="I149" s="114"/>
      <c r="J149" s="114"/>
      <c r="K149" s="101"/>
      <c r="L149" s="101"/>
    </row>
    <row r="150" spans="7:12">
      <c r="G150" s="113"/>
      <c r="H150" s="114"/>
      <c r="I150" s="114"/>
      <c r="J150" s="114"/>
      <c r="K150" s="101"/>
      <c r="L150" s="101"/>
    </row>
    <row r="151" spans="7:12">
      <c r="G151" s="113"/>
      <c r="H151" s="114"/>
      <c r="I151" s="114"/>
      <c r="J151" s="114"/>
      <c r="K151" s="101"/>
      <c r="L151" s="101"/>
    </row>
    <row r="152" spans="7:12">
      <c r="G152" s="113"/>
      <c r="H152" s="114"/>
      <c r="I152" s="114"/>
      <c r="J152" s="114"/>
      <c r="K152" s="101"/>
      <c r="L152" s="101"/>
    </row>
    <row r="153" spans="7:12">
      <c r="G153" s="113"/>
      <c r="H153" s="114"/>
      <c r="I153" s="101"/>
      <c r="J153" s="101"/>
      <c r="K153" s="101"/>
      <c r="L153" s="101"/>
    </row>
    <row r="154" spans="7:12">
      <c r="G154" s="113"/>
      <c r="H154" s="114"/>
      <c r="I154" s="101"/>
      <c r="J154" s="101"/>
      <c r="K154" s="101"/>
      <c r="L154" s="101"/>
    </row>
    <row r="155" spans="7:12">
      <c r="G155" s="113"/>
      <c r="H155" s="114"/>
      <c r="I155" s="101"/>
      <c r="J155" s="101"/>
      <c r="K155" s="101"/>
      <c r="L155" s="101"/>
    </row>
    <row r="156" spans="7:12">
      <c r="G156" s="113"/>
      <c r="H156" s="114"/>
      <c r="I156" s="101"/>
      <c r="J156" s="101"/>
      <c r="K156" s="101"/>
      <c r="L156" s="101"/>
    </row>
    <row r="157" spans="7:12">
      <c r="G157" s="113"/>
      <c r="H157" s="114"/>
      <c r="I157" s="101"/>
      <c r="J157" s="101"/>
      <c r="K157" s="101"/>
      <c r="L157" s="101"/>
    </row>
    <row r="158" spans="7:12">
      <c r="G158" s="113"/>
      <c r="H158" s="114"/>
      <c r="I158" s="101"/>
      <c r="J158" s="101"/>
      <c r="K158" s="101"/>
      <c r="L158" s="101"/>
    </row>
    <row r="159" spans="7:12">
      <c r="G159" s="113"/>
      <c r="H159" s="114"/>
      <c r="I159" s="101"/>
      <c r="J159" s="101"/>
      <c r="K159" s="101"/>
      <c r="L159" s="101"/>
    </row>
    <row r="160" spans="7:12">
      <c r="G160" s="113"/>
      <c r="H160" s="114"/>
      <c r="I160" s="101"/>
      <c r="J160" s="101"/>
      <c r="K160" s="101"/>
      <c r="L160" s="101"/>
    </row>
    <row r="161" spans="7:12">
      <c r="G161" s="113"/>
      <c r="H161" s="114"/>
      <c r="I161" s="101"/>
      <c r="J161" s="101"/>
      <c r="K161" s="101"/>
      <c r="L161" s="101"/>
    </row>
    <row r="162" spans="7:12">
      <c r="G162" s="113"/>
      <c r="H162" s="114"/>
      <c r="I162" s="101"/>
      <c r="J162" s="101"/>
      <c r="K162" s="101"/>
      <c r="L162" s="108"/>
    </row>
    <row r="163" spans="7:12">
      <c r="G163" s="113"/>
      <c r="H163" s="114"/>
      <c r="I163" s="101"/>
      <c r="J163" s="101"/>
      <c r="K163" s="101"/>
      <c r="L163" s="101"/>
    </row>
    <row r="164" spans="7:12">
      <c r="G164" s="113"/>
      <c r="H164" s="114"/>
      <c r="I164" s="101"/>
      <c r="J164" s="101"/>
      <c r="K164" s="101"/>
      <c r="L164" s="101"/>
    </row>
    <row r="165" spans="7:12">
      <c r="G165" s="113"/>
      <c r="H165" s="114"/>
      <c r="I165" s="101"/>
      <c r="J165" s="101"/>
      <c r="K165" s="101"/>
      <c r="L165" s="101"/>
    </row>
    <row r="166" spans="7:12">
      <c r="G166" s="113"/>
      <c r="H166" s="114"/>
      <c r="I166" s="101"/>
      <c r="J166" s="101"/>
      <c r="K166" s="101"/>
      <c r="L166" s="101"/>
    </row>
    <row r="167" spans="7:12">
      <c r="G167" s="113"/>
      <c r="H167" s="114"/>
      <c r="I167" s="101"/>
      <c r="J167" s="101"/>
      <c r="K167" s="101"/>
      <c r="L167" s="101"/>
    </row>
    <row r="168" spans="7:12">
      <c r="G168" s="113"/>
      <c r="H168" s="114"/>
      <c r="I168" s="101"/>
      <c r="J168" s="101"/>
      <c r="K168" s="101"/>
      <c r="L168" s="101"/>
    </row>
    <row r="169" spans="7:12">
      <c r="G169" s="113"/>
      <c r="H169" s="114"/>
      <c r="I169" s="101"/>
      <c r="J169" s="101"/>
      <c r="K169" s="101"/>
      <c r="L169" s="101"/>
    </row>
    <row r="170" spans="7:12">
      <c r="G170" s="118"/>
      <c r="H170" s="117"/>
      <c r="I170" s="101"/>
      <c r="J170" s="101"/>
      <c r="K170" s="101"/>
      <c r="L170" s="101"/>
    </row>
    <row r="171" spans="7:12">
      <c r="G171" s="113"/>
      <c r="H171" s="114"/>
      <c r="I171" s="108"/>
      <c r="J171" s="108"/>
      <c r="K171" s="108"/>
      <c r="L171" s="101"/>
    </row>
    <row r="172" spans="7:12">
      <c r="G172" s="113"/>
      <c r="H172" s="114"/>
      <c r="I172" s="101"/>
      <c r="J172" s="101"/>
      <c r="K172" s="101"/>
      <c r="L172" s="101"/>
    </row>
    <row r="173" spans="7:12">
      <c r="G173" s="113"/>
      <c r="H173" s="114"/>
      <c r="I173" s="101"/>
      <c r="J173" s="101"/>
      <c r="K173" s="101"/>
      <c r="L173" s="101"/>
    </row>
    <row r="174" spans="7:12">
      <c r="G174" s="113"/>
      <c r="H174" s="114"/>
      <c r="I174" s="101"/>
      <c r="J174" s="101"/>
      <c r="K174" s="101"/>
      <c r="L174" s="101"/>
    </row>
    <row r="175" spans="7:12">
      <c r="G175" s="113"/>
      <c r="H175" s="114"/>
      <c r="I175" s="101"/>
      <c r="J175" s="101"/>
      <c r="K175" s="101"/>
      <c r="L175" s="101"/>
    </row>
    <row r="176" spans="7:12">
      <c r="G176" s="113"/>
      <c r="H176" s="114"/>
      <c r="I176" s="101"/>
      <c r="J176" s="101"/>
      <c r="K176" s="101"/>
      <c r="L176" s="101"/>
    </row>
    <row r="177" spans="7:12">
      <c r="G177" s="113"/>
      <c r="H177" s="114"/>
      <c r="I177" s="101"/>
      <c r="J177" s="101"/>
      <c r="K177" s="101"/>
      <c r="L177" s="101"/>
    </row>
    <row r="178" spans="7:12">
      <c r="G178" s="113"/>
      <c r="H178" s="114"/>
      <c r="I178" s="101"/>
      <c r="J178" s="101"/>
      <c r="K178" s="101"/>
      <c r="L178" s="101"/>
    </row>
    <row r="179" spans="7:12">
      <c r="G179" s="113"/>
      <c r="H179" s="114"/>
      <c r="I179" s="101"/>
      <c r="J179" s="101"/>
      <c r="K179" s="101"/>
      <c r="L179" s="101"/>
    </row>
    <row r="180" spans="7:12">
      <c r="G180" s="113"/>
      <c r="H180" s="114"/>
      <c r="I180" s="101"/>
      <c r="J180" s="101"/>
      <c r="K180" s="101"/>
      <c r="L180" s="101"/>
    </row>
    <row r="181" spans="7:12">
      <c r="G181" s="113"/>
      <c r="H181" s="114"/>
      <c r="I181" s="101"/>
      <c r="J181" s="101"/>
      <c r="K181" s="101"/>
      <c r="L181" s="101"/>
    </row>
    <row r="182" spans="7:12">
      <c r="G182" s="113"/>
      <c r="H182" s="114"/>
      <c r="I182" s="101"/>
      <c r="J182" s="101"/>
      <c r="K182" s="101"/>
      <c r="L182" s="101"/>
    </row>
    <row r="183" spans="7:12">
      <c r="G183" s="113"/>
      <c r="H183" s="114"/>
      <c r="I183" s="101"/>
      <c r="J183" s="101"/>
      <c r="K183" s="101"/>
      <c r="L183" s="101"/>
    </row>
    <row r="184" spans="7:12">
      <c r="G184" s="113"/>
      <c r="H184" s="114"/>
      <c r="I184" s="101"/>
      <c r="J184" s="101"/>
      <c r="K184" s="101"/>
      <c r="L184" s="101"/>
    </row>
    <row r="185" spans="7:12">
      <c r="G185" s="113"/>
      <c r="H185" s="114"/>
      <c r="I185" s="101"/>
      <c r="J185" s="101"/>
      <c r="K185" s="101"/>
      <c r="L185" s="101"/>
    </row>
    <row r="186" spans="7:12">
      <c r="G186" s="113"/>
      <c r="H186" s="114"/>
      <c r="I186" s="101"/>
      <c r="J186" s="101"/>
      <c r="K186" s="101"/>
      <c r="L186" s="101"/>
    </row>
    <row r="187" spans="7:12">
      <c r="G187" s="113"/>
      <c r="H187" s="114"/>
      <c r="I187" s="101"/>
      <c r="J187" s="101"/>
      <c r="K187" s="101"/>
      <c r="L187" s="101"/>
    </row>
    <row r="188" spans="7:12">
      <c r="G188" s="113"/>
      <c r="H188" s="114"/>
      <c r="I188" s="101"/>
      <c r="J188" s="101"/>
      <c r="K188" s="101"/>
      <c r="L188" s="101"/>
    </row>
    <row r="189" spans="7:12">
      <c r="G189" s="113"/>
      <c r="H189" s="114"/>
      <c r="I189" s="101"/>
      <c r="J189" s="101"/>
      <c r="K189" s="101"/>
      <c r="L189" s="101"/>
    </row>
    <row r="190" spans="7:12">
      <c r="G190" s="113"/>
      <c r="H190" s="114"/>
      <c r="I190" s="101"/>
      <c r="J190" s="101"/>
      <c r="K190" s="101"/>
      <c r="L190" s="101"/>
    </row>
    <row r="191" spans="7:12">
      <c r="G191" s="113"/>
      <c r="H191" s="114"/>
      <c r="I191" s="101"/>
      <c r="J191" s="101"/>
      <c r="K191" s="101"/>
      <c r="L191" s="101"/>
    </row>
    <row r="192" spans="7:12">
      <c r="G192" s="113"/>
      <c r="H192" s="114"/>
      <c r="I192" s="101"/>
      <c r="J192" s="101"/>
      <c r="K192" s="101"/>
      <c r="L192" s="101"/>
    </row>
    <row r="193" spans="7:12">
      <c r="G193" s="113"/>
      <c r="H193" s="114"/>
      <c r="I193" s="101"/>
      <c r="J193" s="101"/>
      <c r="K193" s="101"/>
      <c r="L193" s="101"/>
    </row>
    <row r="194" spans="7:12">
      <c r="G194" s="113"/>
      <c r="H194" s="114"/>
      <c r="I194" s="101"/>
      <c r="J194" s="101"/>
      <c r="K194" s="101"/>
      <c r="L194" s="101"/>
    </row>
    <row r="195" spans="7:12">
      <c r="G195" s="113"/>
      <c r="H195" s="114"/>
      <c r="I195" s="101"/>
      <c r="J195" s="101"/>
      <c r="K195" s="101"/>
      <c r="L195" s="101"/>
    </row>
    <row r="196" spans="7:12">
      <c r="G196" s="113"/>
      <c r="H196" s="114"/>
      <c r="I196" s="101"/>
      <c r="J196" s="101"/>
      <c r="K196" s="101"/>
      <c r="L196" s="101"/>
    </row>
    <row r="197" spans="7:12">
      <c r="G197" s="107"/>
      <c r="H197" s="101"/>
      <c r="I197" s="101"/>
      <c r="J197" s="101"/>
      <c r="K197" s="101"/>
      <c r="L197" s="101"/>
    </row>
    <row r="198" spans="7:12">
      <c r="G198" s="107"/>
      <c r="H198" s="101"/>
      <c r="I198" s="101"/>
      <c r="J198" s="101"/>
      <c r="K198" s="101"/>
      <c r="L198" s="101"/>
    </row>
    <row r="199" spans="7:12">
      <c r="G199" s="107"/>
      <c r="H199" s="101"/>
      <c r="I199" s="101"/>
      <c r="J199" s="101"/>
      <c r="K199" s="101"/>
      <c r="L199" s="101"/>
    </row>
    <row r="200" spans="7:12">
      <c r="G200" s="107"/>
      <c r="H200" s="101"/>
      <c r="I200" s="101"/>
      <c r="J200" s="101"/>
      <c r="K200" s="101"/>
      <c r="L200" s="101"/>
    </row>
    <row r="201" spans="7:12">
      <c r="G201" s="107"/>
      <c r="H201" s="101"/>
      <c r="I201" s="101"/>
      <c r="J201" s="101"/>
      <c r="K201" s="101"/>
      <c r="L201" s="101"/>
    </row>
    <row r="202" spans="7:12">
      <c r="G202" s="107"/>
      <c r="H202" s="101"/>
      <c r="I202" s="101"/>
      <c r="J202" s="101"/>
      <c r="K202" s="101"/>
      <c r="L202" s="101"/>
    </row>
    <row r="203" spans="7:12">
      <c r="G203" s="107"/>
      <c r="H203" s="101"/>
      <c r="I203" s="101"/>
      <c r="J203" s="101"/>
      <c r="K203" s="101"/>
      <c r="L203" s="101"/>
    </row>
    <row r="204" spans="7:12">
      <c r="G204" s="107"/>
      <c r="H204" s="101"/>
      <c r="I204" s="101"/>
      <c r="J204" s="101"/>
      <c r="K204" s="101"/>
      <c r="L204" s="101"/>
    </row>
    <row r="205" spans="7:12">
      <c r="G205" s="107"/>
      <c r="H205" s="101"/>
      <c r="I205" s="101"/>
      <c r="J205" s="101"/>
      <c r="K205" s="101"/>
      <c r="L205" s="101"/>
    </row>
    <row r="206" spans="7:12">
      <c r="G206" s="107"/>
      <c r="H206" s="101"/>
      <c r="I206" s="101"/>
      <c r="J206" s="101"/>
      <c r="K206" s="101"/>
      <c r="L206" s="101"/>
    </row>
    <row r="207" spans="7:12">
      <c r="G207" s="107"/>
      <c r="H207" s="101"/>
      <c r="I207" s="101"/>
      <c r="J207" s="101"/>
      <c r="K207" s="101"/>
      <c r="L207" s="108"/>
    </row>
    <row r="208" spans="7:12">
      <c r="G208" s="107"/>
      <c r="H208" s="101"/>
      <c r="I208" s="101"/>
      <c r="J208" s="101"/>
      <c r="K208" s="101"/>
      <c r="L208" s="101"/>
    </row>
    <row r="209" spans="7:12">
      <c r="G209" s="107"/>
      <c r="H209" s="101"/>
      <c r="I209" s="101"/>
      <c r="J209" s="101"/>
      <c r="K209" s="101"/>
      <c r="L209" s="101"/>
    </row>
    <row r="210" spans="7:12">
      <c r="G210" s="107"/>
      <c r="H210" s="101"/>
      <c r="I210" s="101"/>
      <c r="J210" s="101"/>
      <c r="K210" s="101"/>
      <c r="L210" s="101"/>
    </row>
    <row r="211" spans="7:12">
      <c r="G211" s="107"/>
      <c r="H211" s="101"/>
      <c r="I211" s="101"/>
      <c r="J211" s="101"/>
      <c r="K211" s="101"/>
      <c r="L211" s="101"/>
    </row>
    <row r="212" spans="7:12">
      <c r="G212" s="107"/>
      <c r="H212" s="101"/>
      <c r="I212" s="101"/>
      <c r="J212" s="101"/>
      <c r="K212" s="101"/>
      <c r="L212" s="101"/>
    </row>
    <row r="213" spans="7:12">
      <c r="G213" s="107"/>
      <c r="H213" s="101"/>
      <c r="I213" s="101"/>
      <c r="J213" s="101"/>
      <c r="K213" s="101"/>
      <c r="L213" s="101"/>
    </row>
    <row r="214" spans="7:12">
      <c r="G214" s="107"/>
      <c r="H214" s="101"/>
      <c r="I214" s="101"/>
      <c r="J214" s="101"/>
      <c r="K214" s="101"/>
      <c r="L214" s="101"/>
    </row>
    <row r="215" spans="7:12">
      <c r="G215" s="109"/>
      <c r="H215" s="108"/>
      <c r="I215" s="101"/>
      <c r="J215" s="101"/>
      <c r="K215" s="101"/>
      <c r="L215" s="101"/>
    </row>
    <row r="216" spans="7:12">
      <c r="G216" s="107"/>
      <c r="H216" s="101"/>
      <c r="I216" s="108"/>
      <c r="J216" s="108"/>
      <c r="K216" s="108"/>
      <c r="L216" s="101"/>
    </row>
    <row r="217" spans="7:12">
      <c r="G217" s="107"/>
      <c r="H217" s="101"/>
      <c r="I217" s="101"/>
      <c r="J217" s="101"/>
      <c r="K217" s="101"/>
      <c r="L217" s="101"/>
    </row>
    <row r="218" spans="7:12">
      <c r="G218" s="107"/>
      <c r="H218" s="101"/>
      <c r="I218" s="101"/>
      <c r="J218" s="101"/>
      <c r="K218" s="101"/>
      <c r="L218" s="101"/>
    </row>
    <row r="219" spans="7:12">
      <c r="G219" s="107"/>
      <c r="H219" s="101"/>
      <c r="I219" s="101"/>
      <c r="J219" s="101"/>
      <c r="K219" s="101"/>
      <c r="L219" s="101"/>
    </row>
    <row r="220" spans="7:12">
      <c r="G220" s="107"/>
      <c r="H220" s="101"/>
      <c r="I220" s="101"/>
      <c r="J220" s="101"/>
      <c r="K220" s="101"/>
      <c r="L220" s="101"/>
    </row>
    <row r="221" spans="7:12">
      <c r="G221" s="107"/>
      <c r="H221" s="101"/>
      <c r="I221" s="101"/>
      <c r="J221" s="101"/>
      <c r="K221" s="101"/>
      <c r="L221" s="101"/>
    </row>
    <row r="222" spans="7:12">
      <c r="G222" s="107"/>
      <c r="H222" s="101"/>
      <c r="I222" s="101"/>
      <c r="J222" s="101"/>
      <c r="K222" s="101"/>
      <c r="L222" s="101"/>
    </row>
    <row r="223" spans="7:12">
      <c r="G223" s="107"/>
      <c r="H223" s="101"/>
      <c r="I223" s="101"/>
      <c r="J223" s="101"/>
      <c r="K223" s="101"/>
      <c r="L223" s="101"/>
    </row>
    <row r="224" spans="7:12">
      <c r="G224" s="107"/>
      <c r="H224" s="101"/>
      <c r="I224" s="101"/>
      <c r="J224" s="101"/>
      <c r="K224" s="101"/>
      <c r="L224" s="101"/>
    </row>
    <row r="225" spans="7:12">
      <c r="G225" s="107"/>
      <c r="H225" s="101"/>
      <c r="I225" s="101"/>
      <c r="J225" s="101"/>
      <c r="K225" s="101"/>
      <c r="L225" s="101"/>
    </row>
    <row r="226" spans="7:12">
      <c r="G226" s="107"/>
      <c r="H226" s="101"/>
      <c r="I226" s="101"/>
      <c r="J226" s="101"/>
      <c r="K226" s="101"/>
      <c r="L226" s="101"/>
    </row>
    <row r="227" spans="7:12">
      <c r="G227" s="107"/>
      <c r="H227" s="101"/>
      <c r="I227" s="101"/>
      <c r="J227" s="101"/>
      <c r="K227" s="101"/>
      <c r="L227" s="101"/>
    </row>
    <row r="228" spans="7:12">
      <c r="G228" s="107"/>
      <c r="H228" s="101"/>
      <c r="I228" s="101"/>
      <c r="J228" s="101"/>
      <c r="K228" s="101"/>
      <c r="L228" s="101"/>
    </row>
    <row r="229" spans="7:12">
      <c r="G229" s="107"/>
      <c r="H229" s="101"/>
      <c r="I229" s="101"/>
      <c r="J229" s="101"/>
      <c r="K229" s="101"/>
      <c r="L229" s="101"/>
    </row>
    <row r="230" spans="7:12">
      <c r="G230" s="107"/>
      <c r="H230" s="101"/>
      <c r="I230" s="101"/>
      <c r="J230" s="101"/>
      <c r="K230" s="101"/>
      <c r="L230" s="101"/>
    </row>
    <row r="231" spans="7:12">
      <c r="G231" s="107"/>
      <c r="H231" s="101"/>
      <c r="I231" s="101"/>
      <c r="J231" s="101"/>
      <c r="K231" s="101"/>
      <c r="L231" s="101"/>
    </row>
    <row r="232" spans="7:12">
      <c r="G232" s="107"/>
      <c r="H232" s="101"/>
      <c r="I232" s="101"/>
      <c r="J232" s="101"/>
      <c r="K232" s="101"/>
      <c r="L232" s="101"/>
    </row>
    <row r="233" spans="7:12">
      <c r="G233" s="107"/>
      <c r="H233" s="101"/>
      <c r="I233" s="101"/>
      <c r="J233" s="101"/>
      <c r="K233" s="101"/>
      <c r="L233" s="101"/>
    </row>
    <row r="234" spans="7:12">
      <c r="G234" s="107"/>
      <c r="H234" s="101"/>
      <c r="I234" s="101"/>
      <c r="J234" s="101"/>
      <c r="K234" s="101"/>
      <c r="L234" s="101"/>
    </row>
    <row r="235" spans="7:12">
      <c r="G235" s="107"/>
      <c r="H235" s="101"/>
      <c r="I235" s="101"/>
      <c r="J235" s="101"/>
      <c r="K235" s="101"/>
      <c r="L235" s="101"/>
    </row>
    <row r="236" spans="7:12">
      <c r="G236" s="107"/>
      <c r="H236" s="101"/>
      <c r="I236" s="101"/>
      <c r="J236" s="101"/>
      <c r="K236" s="101"/>
      <c r="L236" s="101"/>
    </row>
    <row r="237" spans="7:12">
      <c r="G237" s="107"/>
      <c r="H237" s="101"/>
      <c r="I237" s="101"/>
      <c r="J237" s="101"/>
      <c r="K237" s="101"/>
      <c r="L237" s="101"/>
    </row>
    <row r="238" spans="7:12">
      <c r="G238" s="107"/>
      <c r="H238" s="101"/>
      <c r="I238" s="101"/>
      <c r="J238" s="101"/>
      <c r="K238" s="101"/>
      <c r="L238" s="101"/>
    </row>
    <row r="239" spans="7:12">
      <c r="G239" s="107"/>
      <c r="H239" s="101"/>
      <c r="I239" s="101"/>
      <c r="J239" s="101"/>
      <c r="K239" s="101"/>
      <c r="L239" s="101"/>
    </row>
    <row r="240" spans="7:12">
      <c r="G240" s="107"/>
      <c r="H240" s="101"/>
      <c r="I240" s="101"/>
      <c r="J240" s="101"/>
      <c r="K240" s="101"/>
      <c r="L240" s="101"/>
    </row>
    <row r="241" spans="7:12">
      <c r="G241" s="107"/>
      <c r="H241" s="101"/>
      <c r="I241" s="101"/>
      <c r="J241" s="101"/>
      <c r="K241" s="101"/>
      <c r="L241" s="101"/>
    </row>
    <row r="242" spans="7:12">
      <c r="G242" s="107"/>
      <c r="H242" s="101"/>
      <c r="I242" s="101"/>
      <c r="J242" s="101"/>
      <c r="K242" s="101"/>
      <c r="L242" s="101"/>
    </row>
    <row r="243" spans="7:12">
      <c r="G243" s="107"/>
      <c r="H243" s="101"/>
      <c r="I243" s="101"/>
      <c r="J243" s="101"/>
      <c r="K243" s="101"/>
      <c r="L243" s="101"/>
    </row>
    <row r="244" spans="7:12">
      <c r="G244" s="107"/>
      <c r="H244" s="101"/>
      <c r="I244" s="101"/>
      <c r="J244" s="101"/>
      <c r="K244" s="101"/>
      <c r="L244" s="101"/>
    </row>
    <row r="245" spans="7:12">
      <c r="G245" s="107"/>
      <c r="H245" s="101"/>
      <c r="I245" s="101"/>
      <c r="J245" s="101"/>
      <c r="K245" s="101"/>
      <c r="L245" s="101"/>
    </row>
    <row r="246" spans="7:12">
      <c r="G246" s="107"/>
      <c r="H246" s="101"/>
      <c r="I246" s="101"/>
      <c r="J246" s="101"/>
      <c r="K246" s="101"/>
      <c r="L246" s="101"/>
    </row>
    <row r="247" spans="7:12">
      <c r="G247" s="107"/>
      <c r="H247" s="101"/>
      <c r="I247" s="101"/>
      <c r="J247" s="101"/>
      <c r="K247" s="101"/>
      <c r="L247" s="101"/>
    </row>
    <row r="248" spans="7:12">
      <c r="G248" s="107"/>
      <c r="H248" s="101"/>
      <c r="I248" s="101"/>
      <c r="J248" s="101"/>
      <c r="K248" s="101"/>
      <c r="L248" s="101"/>
    </row>
    <row r="249" spans="7:12">
      <c r="G249" s="107"/>
      <c r="H249" s="101"/>
      <c r="I249" s="101"/>
      <c r="J249" s="101"/>
      <c r="K249" s="101"/>
      <c r="L249" s="101"/>
    </row>
    <row r="250" spans="7:12">
      <c r="G250" s="107"/>
      <c r="H250" s="101"/>
      <c r="I250" s="101"/>
      <c r="J250" s="101"/>
      <c r="K250" s="101"/>
      <c r="L250" s="101"/>
    </row>
    <row r="251" spans="7:12">
      <c r="G251" s="107"/>
      <c r="H251" s="101"/>
      <c r="I251" s="114"/>
      <c r="J251" s="114"/>
      <c r="K251" s="101"/>
      <c r="L251" s="101"/>
    </row>
    <row r="252" spans="7:12">
      <c r="G252" s="107"/>
      <c r="H252" s="101"/>
      <c r="I252" s="114"/>
      <c r="J252" s="114"/>
      <c r="K252" s="101"/>
      <c r="L252" s="101"/>
    </row>
    <row r="253" spans="7:12">
      <c r="G253" s="107"/>
      <c r="H253" s="101"/>
      <c r="I253" s="114"/>
      <c r="J253" s="114"/>
      <c r="K253" s="101"/>
      <c r="L253" s="101"/>
    </row>
    <row r="254" spans="7:12">
      <c r="G254" s="107"/>
      <c r="H254" s="101"/>
      <c r="I254" s="114"/>
      <c r="J254" s="114"/>
      <c r="K254" s="101"/>
      <c r="L254" s="101"/>
    </row>
    <row r="255" spans="7:12">
      <c r="G255" s="107"/>
      <c r="H255" s="101"/>
      <c r="I255" s="114"/>
      <c r="J255" s="114"/>
      <c r="K255" s="101"/>
      <c r="L255" s="101"/>
    </row>
    <row r="256" spans="7:12">
      <c r="G256" s="107"/>
      <c r="H256" s="101"/>
      <c r="I256" s="114"/>
      <c r="J256" s="114"/>
      <c r="K256" s="101"/>
      <c r="L256" s="101"/>
    </row>
    <row r="257" spans="7:12">
      <c r="G257" s="107"/>
      <c r="H257" s="101"/>
      <c r="I257" s="114"/>
      <c r="J257" s="114"/>
      <c r="K257" s="101"/>
      <c r="L257" s="101"/>
    </row>
    <row r="258" spans="7:12">
      <c r="G258" s="107"/>
      <c r="H258" s="101"/>
      <c r="I258" s="114"/>
      <c r="J258" s="114"/>
      <c r="K258" s="101"/>
      <c r="L258" s="101"/>
    </row>
    <row r="259" spans="7:12">
      <c r="G259" s="107"/>
      <c r="H259" s="101"/>
      <c r="I259" s="114"/>
      <c r="J259" s="114"/>
      <c r="K259" s="101"/>
      <c r="L259" s="101"/>
    </row>
    <row r="260" spans="7:12">
      <c r="G260" s="109"/>
      <c r="H260" s="108"/>
      <c r="I260" s="114"/>
      <c r="J260" s="114"/>
      <c r="K260" s="101"/>
      <c r="L260" s="101"/>
    </row>
    <row r="261" spans="7:12">
      <c r="G261" s="107"/>
      <c r="H261" s="101"/>
      <c r="I261" s="114"/>
      <c r="J261" s="114"/>
      <c r="K261" s="101"/>
      <c r="L261" s="101"/>
    </row>
    <row r="262" spans="7:12">
      <c r="G262" s="107"/>
      <c r="H262" s="101"/>
      <c r="I262" s="114"/>
      <c r="J262" s="114"/>
      <c r="K262" s="101"/>
      <c r="L262" s="101"/>
    </row>
    <row r="263" spans="7:12">
      <c r="G263" s="107"/>
      <c r="H263" s="101"/>
      <c r="I263" s="114"/>
      <c r="J263" s="114"/>
      <c r="K263" s="101"/>
    </row>
    <row r="264" spans="7:12">
      <c r="G264" s="107"/>
      <c r="H264" s="101"/>
      <c r="I264" s="114"/>
      <c r="J264" s="114"/>
      <c r="K264" s="101"/>
    </row>
    <row r="265" spans="7:12">
      <c r="G265" s="107"/>
      <c r="H265" s="101"/>
      <c r="I265" s="114"/>
      <c r="J265" s="114"/>
      <c r="K265" s="101"/>
    </row>
    <row r="266" spans="7:12">
      <c r="G266" s="107"/>
      <c r="H266" s="101"/>
      <c r="I266" s="114"/>
      <c r="J266" s="114"/>
      <c r="K266" s="101"/>
    </row>
    <row r="267" spans="7:12">
      <c r="G267" s="107"/>
      <c r="H267" s="101"/>
      <c r="I267" s="114"/>
      <c r="J267" s="114"/>
      <c r="K267" s="101"/>
    </row>
    <row r="268" spans="7:12">
      <c r="G268" s="107"/>
      <c r="H268" s="101"/>
      <c r="I268" s="114"/>
      <c r="J268" s="114"/>
      <c r="K268" s="101"/>
    </row>
    <row r="269" spans="7:12">
      <c r="G269" s="107"/>
      <c r="H269" s="101"/>
      <c r="I269" s="114"/>
      <c r="J269" s="114"/>
      <c r="K269" s="101"/>
    </row>
    <row r="270" spans="7:12">
      <c r="G270" s="107"/>
      <c r="H270" s="101"/>
      <c r="I270" s="114"/>
      <c r="J270" s="114"/>
      <c r="K270" s="101"/>
    </row>
    <row r="271" spans="7:12">
      <c r="G271" s="107"/>
      <c r="H271" s="101"/>
      <c r="I271" s="114"/>
      <c r="J271" s="114"/>
      <c r="K271" s="101"/>
    </row>
    <row r="272" spans="7:12">
      <c r="G272" s="107"/>
      <c r="H272" s="101"/>
    </row>
    <row r="273" spans="7:8">
      <c r="G273" s="107"/>
      <c r="H273" s="101"/>
    </row>
    <row r="274" spans="7:8">
      <c r="G274" s="107"/>
      <c r="H274" s="101"/>
    </row>
    <row r="275" spans="7:8">
      <c r="G275" s="107"/>
      <c r="H275" s="101"/>
    </row>
    <row r="276" spans="7:8">
      <c r="G276" s="107"/>
      <c r="H276" s="101"/>
    </row>
    <row r="277" spans="7:8">
      <c r="G277" s="107"/>
      <c r="H277" s="101"/>
    </row>
    <row r="278" spans="7:8">
      <c r="G278" s="107"/>
      <c r="H278" s="101"/>
    </row>
    <row r="279" spans="7:8">
      <c r="G279" s="107"/>
      <c r="H279" s="101"/>
    </row>
    <row r="280" spans="7:8">
      <c r="G280" s="107"/>
      <c r="H280" s="101"/>
    </row>
    <row r="281" spans="7:8">
      <c r="G281" s="107"/>
      <c r="H281" s="101"/>
    </row>
    <row r="282" spans="7:8">
      <c r="G282" s="107"/>
      <c r="H282" s="101"/>
    </row>
    <row r="283" spans="7:8">
      <c r="G283" s="107"/>
      <c r="H283" s="101"/>
    </row>
    <row r="284" spans="7:8">
      <c r="G284" s="107"/>
      <c r="H284" s="101"/>
    </row>
    <row r="285" spans="7:8">
      <c r="G285" s="107"/>
      <c r="H285" s="101"/>
    </row>
    <row r="286" spans="7:8">
      <c r="G286" s="107"/>
      <c r="H286" s="101"/>
    </row>
    <row r="287" spans="7:8">
      <c r="G287" s="107"/>
      <c r="H287" s="101"/>
    </row>
    <row r="288" spans="7:8">
      <c r="G288" s="107"/>
      <c r="H288" s="101"/>
    </row>
    <row r="289" spans="7:8">
      <c r="G289" s="107"/>
      <c r="H289" s="101"/>
    </row>
    <row r="290" spans="7:8">
      <c r="G290" s="107"/>
      <c r="H290" s="101"/>
    </row>
    <row r="291" spans="7:8">
      <c r="G291" s="107"/>
      <c r="H291" s="101"/>
    </row>
    <row r="292" spans="7:8">
      <c r="G292" s="107"/>
      <c r="H292" s="101"/>
    </row>
    <row r="293" spans="7:8">
      <c r="G293" s="107"/>
      <c r="H293" s="101"/>
    </row>
    <row r="294" spans="7:8">
      <c r="G294" s="107"/>
      <c r="H294" s="101"/>
    </row>
    <row r="295" spans="7:8">
      <c r="G295" s="113"/>
      <c r="H295" s="114"/>
    </row>
    <row r="296" spans="7:8">
      <c r="G296" s="113"/>
      <c r="H296" s="114"/>
    </row>
    <row r="297" spans="7:8">
      <c r="G297" s="113"/>
      <c r="H297" s="114"/>
    </row>
    <row r="298" spans="7:8">
      <c r="G298" s="113"/>
      <c r="H298" s="114"/>
    </row>
    <row r="299" spans="7:8">
      <c r="G299" s="113"/>
      <c r="H299" s="114"/>
    </row>
    <row r="300" spans="7:8">
      <c r="G300" s="113"/>
      <c r="H300" s="114"/>
    </row>
    <row r="301" spans="7:8">
      <c r="G301" s="113"/>
      <c r="H301" s="114"/>
    </row>
    <row r="302" spans="7:8">
      <c r="G302" s="113"/>
      <c r="H302" s="114"/>
    </row>
    <row r="303" spans="7:8">
      <c r="G303" s="113"/>
      <c r="H303" s="114"/>
    </row>
    <row r="304" spans="7:8">
      <c r="G304" s="113"/>
      <c r="H304" s="114"/>
    </row>
    <row r="305" spans="7:8">
      <c r="G305" s="113"/>
      <c r="H305" s="114"/>
    </row>
    <row r="306" spans="7:8">
      <c r="G306" s="113"/>
      <c r="H306" s="114"/>
    </row>
    <row r="307" spans="7:8">
      <c r="G307" s="113"/>
      <c r="H307" s="114"/>
    </row>
    <row r="308" spans="7:8">
      <c r="G308" s="113"/>
      <c r="H308" s="114"/>
    </row>
    <row r="309" spans="7:8">
      <c r="G309" s="113"/>
      <c r="H309" s="114"/>
    </row>
    <row r="310" spans="7:8">
      <c r="G310" s="113"/>
      <c r="H310" s="114"/>
    </row>
    <row r="311" spans="7:8">
      <c r="G311" s="113"/>
      <c r="H311" s="114"/>
    </row>
    <row r="312" spans="7:8">
      <c r="G312" s="113"/>
      <c r="H312" s="114"/>
    </row>
    <row r="313" spans="7:8">
      <c r="G313" s="113"/>
      <c r="H313" s="114"/>
    </row>
    <row r="314" spans="7:8">
      <c r="G314" s="113"/>
      <c r="H314" s="114"/>
    </row>
    <row r="315" spans="7:8">
      <c r="G315" s="113"/>
      <c r="H315" s="114"/>
    </row>
  </sheetData>
  <sheetProtection password="DE88" sheet="1" objects="1" scenarios="1"/>
  <mergeCells count="16">
    <mergeCell ref="D71:M71"/>
    <mergeCell ref="D65:M65"/>
    <mergeCell ref="D66:M66"/>
    <mergeCell ref="K3:L3"/>
    <mergeCell ref="D3:J3"/>
    <mergeCell ref="G16:G17"/>
    <mergeCell ref="J16:J17"/>
    <mergeCell ref="D14:E14"/>
    <mergeCell ref="D4:J4"/>
    <mergeCell ref="D12:M12"/>
    <mergeCell ref="K4:L4"/>
    <mergeCell ref="D61:M61"/>
    <mergeCell ref="D63:M63"/>
    <mergeCell ref="D64:M64"/>
    <mergeCell ref="D68:M68"/>
    <mergeCell ref="D70:M70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drawing r:id="rId2"/>
  <legacyDrawing r:id="rId3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expression" priority="1" id="{1722BFCC-1965-436C-B0A9-268197DEDA81}">
            <xm:f>data!$F$7="0700"</xm:f>
            <x14:dxf>
              <fill>
                <patternFill>
                  <bgColor rgb="FFFFFF00"/>
                </patternFill>
              </fill>
            </x14:dxf>
          </x14:cfRule>
          <xm:sqref>G18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data</vt:lpstr>
      <vt:lpstr>recalculation table</vt:lpstr>
      <vt:lpstr>List3</vt:lpstr>
      <vt:lpstr>'recalculation table'!Udskriftsområde</vt:lpstr>
    </vt:vector>
  </TitlesOfParts>
  <Company>ISAN Radiátory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Toman</dc:creator>
  <cp:lastModifiedBy>Thomas</cp:lastModifiedBy>
  <cp:lastPrinted>2015-06-30T11:45:02Z</cp:lastPrinted>
  <dcterms:created xsi:type="dcterms:W3CDTF">2015-06-12T07:37:19Z</dcterms:created>
  <dcterms:modified xsi:type="dcterms:W3CDTF">2017-10-24T06:10:25Z</dcterms:modified>
</cp:coreProperties>
</file>