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0" windowWidth="12750" windowHeight="11760" activeTab="1"/>
  </bookViews>
  <sheets>
    <sheet name="PŘEPOČET" sheetId="1" r:id="rId1"/>
    <sheet name="Recalculation" sheetId="2" r:id="rId2"/>
  </sheets>
  <definedNames/>
  <calcPr fullCalcOnLoad="1"/>
</workbook>
</file>

<file path=xl/sharedStrings.xml><?xml version="1.0" encoding="utf-8"?>
<sst xmlns="http://schemas.openxmlformats.org/spreadsheetml/2006/main" count="2626" uniqueCount="189">
  <si>
    <t>TONGIA</t>
  </si>
  <si>
    <t>Typ H/L [mm]</t>
  </si>
  <si>
    <t>Hloubka B [mm]</t>
  </si>
  <si>
    <t xml:space="preserve">Hmotnost [kg] </t>
  </si>
  <si>
    <t>Objem vody [l]</t>
  </si>
  <si>
    <t xml:space="preserve">Teplotní exponent [n] </t>
  </si>
  <si>
    <t>Výkon</t>
  </si>
  <si>
    <t>Doporučený el.příkon  [W]</t>
  </si>
  <si>
    <t>Připojovací rozteč [mm]</t>
  </si>
  <si>
    <t>75/65/20°C</t>
  </si>
  <si>
    <t>55/45/20°C</t>
  </si>
  <si>
    <t>695/500</t>
  </si>
  <si>
    <t xml:space="preserve"> 695/600</t>
  </si>
  <si>
    <t>1135/500</t>
  </si>
  <si>
    <t>1135/600</t>
  </si>
  <si>
    <t>1535/500</t>
  </si>
  <si>
    <t>1535/600</t>
  </si>
  <si>
    <t>GRENADA</t>
  </si>
  <si>
    <t>695/450</t>
  </si>
  <si>
    <t>695/750</t>
  </si>
  <si>
    <t>1135/450</t>
  </si>
  <si>
    <t>1135/750</t>
  </si>
  <si>
    <t>1535/450</t>
  </si>
  <si>
    <t>1535/750</t>
  </si>
  <si>
    <t>1775/450</t>
  </si>
  <si>
    <t>1775/500</t>
  </si>
  <si>
    <t>1775/600</t>
  </si>
  <si>
    <t>1775/750</t>
  </si>
  <si>
    <t>GRENADA RADIUS</t>
  </si>
  <si>
    <t>730/500</t>
  </si>
  <si>
    <t>730/600</t>
  </si>
  <si>
    <t>1180/500</t>
  </si>
  <si>
    <t>1180/600</t>
  </si>
  <si>
    <t>1765/500</t>
  </si>
  <si>
    <t>1765/600</t>
  </si>
  <si>
    <t>735/600</t>
  </si>
  <si>
    <t>1175/600</t>
  </si>
  <si>
    <t>PALMYRA PLUS</t>
  </si>
  <si>
    <t xml:space="preserve">SPIRA </t>
  </si>
  <si>
    <t xml:space="preserve">SPIRA RADIUS </t>
  </si>
  <si>
    <t xml:space="preserve">MAPIA LIGHT </t>
  </si>
  <si>
    <t>725/500</t>
  </si>
  <si>
    <t>725/600</t>
  </si>
  <si>
    <t>732/500</t>
  </si>
  <si>
    <t>732/600</t>
  </si>
  <si>
    <t>1740/500</t>
  </si>
  <si>
    <t>1740/600</t>
  </si>
  <si>
    <t xml:space="preserve">IKARIA </t>
  </si>
  <si>
    <t>IKARIA DOUBLE</t>
  </si>
  <si>
    <t>1182/600</t>
  </si>
  <si>
    <t>1758/600</t>
  </si>
  <si>
    <t xml:space="preserve">OCTAVA </t>
  </si>
  <si>
    <t>1800/318</t>
  </si>
  <si>
    <t>st 50</t>
  </si>
  <si>
    <t>1800/462</t>
  </si>
  <si>
    <t>1800/606</t>
  </si>
  <si>
    <t xml:space="preserve">ARUBA </t>
  </si>
  <si>
    <t>1800/300</t>
  </si>
  <si>
    <t>1800/480</t>
  </si>
  <si>
    <t>1800/600</t>
  </si>
  <si>
    <t>576/1000</t>
  </si>
  <si>
    <t>576/1400</t>
  </si>
  <si>
    <t>576/1800</t>
  </si>
  <si>
    <t>ANTIKA</t>
  </si>
  <si>
    <t>ANTIKA LIGHT</t>
  </si>
  <si>
    <t>ANTIKA DOUBLE</t>
  </si>
  <si>
    <t>COLLOM</t>
  </si>
  <si>
    <t>COLLOM LIGHT</t>
  </si>
  <si>
    <t xml:space="preserve">KANDAVU </t>
  </si>
  <si>
    <t>1800/535</t>
  </si>
  <si>
    <t>1800/670</t>
  </si>
  <si>
    <t>1800/805</t>
  </si>
  <si>
    <t>SOLAR</t>
  </si>
  <si>
    <t xml:space="preserve">KORO </t>
  </si>
  <si>
    <t>KORO EXTRA</t>
  </si>
  <si>
    <t>1180/800</t>
  </si>
  <si>
    <t xml:space="preserve">KORO PLUS </t>
  </si>
  <si>
    <t xml:space="preserve">SULIA </t>
  </si>
  <si>
    <t>1205/350</t>
  </si>
  <si>
    <t xml:space="preserve">PALMYRA INOX </t>
  </si>
  <si>
    <t>70/55/20°C</t>
  </si>
  <si>
    <t>935/450</t>
  </si>
  <si>
    <t>Doporučený el.příkon pro chrom  [W]</t>
  </si>
  <si>
    <t>935/500</t>
  </si>
  <si>
    <t>935/600</t>
  </si>
  <si>
    <t>935/750</t>
  </si>
  <si>
    <t>MAPIA PLUS DOUBLE</t>
  </si>
  <si>
    <t xml:space="preserve">MAPIA PLUS </t>
  </si>
  <si>
    <t>IKARIA RADIUS</t>
  </si>
  <si>
    <t>QUADRAT</t>
  </si>
  <si>
    <t>COLLOM DOUBLE HORIZONTAL</t>
  </si>
  <si>
    <t>VARIANT</t>
  </si>
  <si>
    <t>-</t>
  </si>
  <si>
    <t>Tin</t>
  </si>
  <si>
    <t>Tout</t>
  </si>
  <si>
    <t>T</t>
  </si>
  <si>
    <t>VOLITELNÉ HODNOTY</t>
  </si>
  <si>
    <t>1255/500</t>
  </si>
  <si>
    <t>1255/600</t>
  </si>
  <si>
    <t>1755/500</t>
  </si>
  <si>
    <t>1755/600</t>
  </si>
  <si>
    <t>1212/500</t>
  </si>
  <si>
    <t>1212/600</t>
  </si>
  <si>
    <t>1772/500</t>
  </si>
  <si>
    <t>1772/600</t>
  </si>
  <si>
    <t>COLLOM DOUBLE VERTIKAL</t>
  </si>
  <si>
    <t>602/1800</t>
  </si>
  <si>
    <t>602/1000</t>
  </si>
  <si>
    <t>602/1400</t>
  </si>
  <si>
    <t>1806/608</t>
  </si>
  <si>
    <t>1806/288</t>
  </si>
  <si>
    <t>1806/477</t>
  </si>
  <si>
    <t>1806/603</t>
  </si>
  <si>
    <t>ARUBA DOUBLE HORIZONTAL</t>
  </si>
  <si>
    <t>ARUBA DOUBLE</t>
  </si>
  <si>
    <t>ANTIKA DOUBLE HORIZONTAL</t>
  </si>
  <si>
    <t>732/506</t>
  </si>
  <si>
    <t>732/606</t>
  </si>
  <si>
    <t>1180/506</t>
  </si>
  <si>
    <t>1180/606</t>
  </si>
  <si>
    <t>1740/506</t>
  </si>
  <si>
    <t>1740/606</t>
  </si>
  <si>
    <t>COLLOM MIRROR</t>
  </si>
  <si>
    <t>1800/298</t>
  </si>
  <si>
    <t>1800/450</t>
  </si>
  <si>
    <t>1800/602</t>
  </si>
  <si>
    <t>1210/600</t>
  </si>
  <si>
    <t>1610/600</t>
  </si>
  <si>
    <t>SWING</t>
  </si>
  <si>
    <t>1800/390</t>
  </si>
  <si>
    <t xml:space="preserve"> -</t>
  </si>
  <si>
    <t>FORM INOX</t>
  </si>
  <si>
    <t>CORINT INOX</t>
  </si>
  <si>
    <t>1800/370</t>
  </si>
  <si>
    <t>GRADA INOX</t>
  </si>
  <si>
    <t>1840/500</t>
  </si>
  <si>
    <t>ECHO INOX</t>
  </si>
  <si>
    <t>1000/500</t>
  </si>
  <si>
    <t>1735/600</t>
  </si>
  <si>
    <t>PALMYRA  CHROME</t>
  </si>
  <si>
    <t>1810/620</t>
  </si>
  <si>
    <t>VARIANT GLASS</t>
  </si>
  <si>
    <t>VARIANT MIRROR</t>
  </si>
  <si>
    <t>1806/456</t>
  </si>
  <si>
    <t>1206/456</t>
  </si>
  <si>
    <t>VARIANT INOX</t>
  </si>
  <si>
    <t>1206/288</t>
  </si>
  <si>
    <t>1206/477</t>
  </si>
  <si>
    <t>1206/603</t>
  </si>
  <si>
    <t>1800/274</t>
  </si>
  <si>
    <t>1800/442</t>
  </si>
  <si>
    <t>1800/610</t>
  </si>
  <si>
    <t>OCTAVA DOUBLE</t>
  </si>
  <si>
    <t>F10 V</t>
  </si>
  <si>
    <t>1800/280</t>
  </si>
  <si>
    <t>1800/420</t>
  </si>
  <si>
    <t>1800/560</t>
  </si>
  <si>
    <t>F10 L</t>
  </si>
  <si>
    <t>1800/700</t>
  </si>
  <si>
    <t>F10 H</t>
  </si>
  <si>
    <t>560/1000</t>
  </si>
  <si>
    <t>560/1400</t>
  </si>
  <si>
    <t>560/1800</t>
  </si>
  <si>
    <r>
      <t xml:space="preserve">Připojovací rozteč [mm] </t>
    </r>
    <r>
      <rPr>
        <sz val="6"/>
        <rFont val="Arial CE"/>
        <family val="0"/>
      </rPr>
      <t>AB,CD,AD,CB</t>
    </r>
  </si>
  <si>
    <t>F20 H</t>
  </si>
  <si>
    <t>CHROMOVÁ POVRCHOVÁ ÚPRAVA SNIŽUJE VÝKON AŽ O 30%</t>
  </si>
  <si>
    <t>PALMYRA VALVE</t>
  </si>
  <si>
    <t>775/600</t>
  </si>
  <si>
    <t>1215/600</t>
  </si>
  <si>
    <t>LINOSIA PLUS</t>
  </si>
  <si>
    <t>LINOSIA</t>
  </si>
  <si>
    <t>SWINGO</t>
  </si>
  <si>
    <t>1210/610</t>
  </si>
  <si>
    <t>1610/610</t>
  </si>
  <si>
    <t>CLUB EDGE</t>
  </si>
  <si>
    <t xml:space="preserve">         PALMYRA  RADIUS CHROME</t>
  </si>
  <si>
    <t xml:space="preserve">   PALMYRA RADIUS INOX </t>
  </si>
  <si>
    <t>OPTIONAL VALUE</t>
  </si>
  <si>
    <t>Type H/L [mm]</t>
  </si>
  <si>
    <t>Depth B [mm]</t>
  </si>
  <si>
    <t xml:space="preserve">Weight [kg] </t>
  </si>
  <si>
    <t>Water capacity [l]</t>
  </si>
  <si>
    <t xml:space="preserve">Temperature exponent [n] </t>
  </si>
  <si>
    <t>Heating output</t>
  </si>
  <si>
    <t>CHROMOVÁ POVRCHOVÁ ÚPRAVA SNIŽUJE Heating output AŽ O 30%</t>
  </si>
  <si>
    <t>Reccomended power  [W]</t>
  </si>
  <si>
    <t>Reccomended power chrom  [W]</t>
  </si>
  <si>
    <t>Connection span [mm]</t>
  </si>
  <si>
    <t>Connection span [mm] AB,CD,AD,CB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</si>
</sst>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"/>
    <numFmt numFmtId="174" formatCode="#,##0.\-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8">
    <font>
      <sz val="10"/>
      <name val="Arial"/>
      <family val="0"/>
    </font>
    <font>
      <sz val="10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8"/>
      <name val="Arial"/>
      <family val="2"/>
    </font>
    <font>
      <sz val="9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6"/>
      <name val="Arial CE"/>
      <family val="0"/>
    </font>
    <font>
      <b/>
      <sz val="20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b/>
      <sz val="7"/>
      <color indexed="8"/>
      <name val="Arial CE"/>
      <family val="2"/>
    </font>
    <font>
      <sz val="7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3" borderId="2" applyNumberFormat="0" applyAlignment="0" applyProtection="0"/>
    <xf numFmtId="0" fontId="48" fillId="24" borderId="3" applyNumberFormat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4" fillId="0" borderId="10" xfId="52" applyFont="1" applyFill="1" applyBorder="1" applyAlignment="1">
      <alignment horizontal="center" vertical="top" wrapText="1"/>
      <protection/>
    </xf>
    <xf numFmtId="1" fontId="5" fillId="0" borderId="11" xfId="52" applyNumberFormat="1" applyFont="1" applyFill="1" applyBorder="1" applyAlignment="1">
      <alignment horizontal="center" vertical="center" wrapText="1"/>
      <protection/>
    </xf>
    <xf numFmtId="173" fontId="6" fillId="0" borderId="11" xfId="52" applyNumberFormat="1" applyFont="1" applyFill="1" applyBorder="1" applyAlignment="1">
      <alignment horizontal="center" vertical="center"/>
      <protection/>
    </xf>
    <xf numFmtId="1" fontId="6" fillId="0" borderId="11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top" wrapText="1"/>
      <protection/>
    </xf>
    <xf numFmtId="1" fontId="5" fillId="0" borderId="13" xfId="52" applyNumberFormat="1" applyFont="1" applyFill="1" applyBorder="1" applyAlignment="1">
      <alignment horizontal="center" vertical="center" wrapText="1"/>
      <protection/>
    </xf>
    <xf numFmtId="172" fontId="5" fillId="0" borderId="13" xfId="52" applyNumberFormat="1" applyFont="1" applyFill="1" applyBorder="1" applyAlignment="1">
      <alignment horizontal="center" vertical="center" wrapText="1"/>
      <protection/>
    </xf>
    <xf numFmtId="173" fontId="6" fillId="0" borderId="13" xfId="52" applyNumberFormat="1" applyFont="1" applyFill="1" applyBorder="1" applyAlignment="1">
      <alignment horizontal="center" vertical="center"/>
      <protection/>
    </xf>
    <xf numFmtId="1" fontId="6" fillId="0" borderId="13" xfId="52" applyNumberFormat="1" applyFont="1" applyFill="1" applyBorder="1" applyAlignment="1">
      <alignment horizontal="center" vertical="center"/>
      <protection/>
    </xf>
    <xf numFmtId="1" fontId="5" fillId="0" borderId="14" xfId="52" applyNumberFormat="1" applyFont="1" applyFill="1" applyBorder="1" applyAlignment="1">
      <alignment horizontal="center" vertical="center" wrapText="1"/>
      <protection/>
    </xf>
    <xf numFmtId="172" fontId="5" fillId="0" borderId="14" xfId="52" applyNumberFormat="1" applyFont="1" applyFill="1" applyBorder="1" applyAlignment="1">
      <alignment horizontal="center" vertical="center" wrapText="1"/>
      <protection/>
    </xf>
    <xf numFmtId="173" fontId="6" fillId="0" borderId="14" xfId="52" applyNumberFormat="1" applyFont="1" applyFill="1" applyBorder="1" applyAlignment="1">
      <alignment horizontal="center" vertical="center"/>
      <protection/>
    </xf>
    <xf numFmtId="1" fontId="6" fillId="0" borderId="14" xfId="52" applyNumberFormat="1" applyFont="1" applyFill="1" applyBorder="1" applyAlignment="1">
      <alignment horizontal="center" vertical="center"/>
      <protection/>
    </xf>
    <xf numFmtId="173" fontId="6" fillId="0" borderId="15" xfId="52" applyNumberFormat="1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center" vertical="center" wrapText="1"/>
    </xf>
    <xf numFmtId="1" fontId="6" fillId="0" borderId="15" xfId="52" applyNumberFormat="1" applyFont="1" applyFill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top" wrapText="1"/>
      <protection/>
    </xf>
    <xf numFmtId="1" fontId="6" fillId="0" borderId="13" xfId="52" applyNumberFormat="1" applyFont="1" applyBorder="1" applyAlignment="1">
      <alignment horizontal="center" vertical="top" wrapText="1"/>
      <protection/>
    </xf>
    <xf numFmtId="172" fontId="6" fillId="0" borderId="13" xfId="52" applyNumberFormat="1" applyFont="1" applyFill="1" applyBorder="1" applyAlignment="1">
      <alignment horizontal="center" vertical="top" wrapText="1"/>
      <protection/>
    </xf>
    <xf numFmtId="1" fontId="6" fillId="0" borderId="13" xfId="52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1" fontId="6" fillId="0" borderId="13" xfId="52" applyNumberFormat="1" applyFont="1" applyFill="1" applyBorder="1" applyAlignment="1">
      <alignment horizontal="center"/>
      <protection/>
    </xf>
    <xf numFmtId="1" fontId="6" fillId="0" borderId="17" xfId="52" applyNumberFormat="1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/>
      <protection/>
    </xf>
    <xf numFmtId="1" fontId="6" fillId="0" borderId="13" xfId="52" applyNumberFormat="1" applyFont="1" applyBorder="1" applyAlignment="1">
      <alignment horizontal="center" vertical="center"/>
      <protection/>
    </xf>
    <xf numFmtId="0" fontId="7" fillId="0" borderId="18" xfId="52" applyFont="1" applyBorder="1" applyAlignment="1">
      <alignment horizontal="center" vertical="top" wrapText="1"/>
      <protection/>
    </xf>
    <xf numFmtId="1" fontId="6" fillId="0" borderId="14" xfId="52" applyNumberFormat="1" applyFont="1" applyBorder="1" applyAlignment="1">
      <alignment horizontal="center" vertical="top" wrapText="1"/>
      <protection/>
    </xf>
    <xf numFmtId="172" fontId="6" fillId="0" borderId="14" xfId="52" applyNumberFormat="1" applyFont="1" applyFill="1" applyBorder="1" applyAlignment="1">
      <alignment horizontal="center" vertical="top" wrapText="1"/>
      <protection/>
    </xf>
    <xf numFmtId="1" fontId="6" fillId="0" borderId="14" xfId="52" applyNumberFormat="1" applyFont="1" applyFill="1" applyBorder="1" applyAlignment="1">
      <alignment horizontal="center"/>
      <protection/>
    </xf>
    <xf numFmtId="1" fontId="6" fillId="0" borderId="14" xfId="52" applyNumberFormat="1" applyFont="1" applyFill="1" applyBorder="1" applyAlignment="1">
      <alignment horizontal="center" vertical="center" wrapText="1"/>
      <protection/>
    </xf>
    <xf numFmtId="1" fontId="6" fillId="0" borderId="19" xfId="52" applyNumberFormat="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7" fillId="0" borderId="16" xfId="52" applyFont="1" applyFill="1" applyBorder="1" applyAlignment="1">
      <alignment horizontal="center" vertical="top" wrapText="1"/>
      <protection/>
    </xf>
    <xf numFmtId="0" fontId="6" fillId="0" borderId="13" xfId="52" applyFont="1" applyFill="1" applyBorder="1" applyAlignment="1">
      <alignment horizontal="center" vertical="top" wrapText="1"/>
      <protection/>
    </xf>
    <xf numFmtId="173" fontId="6" fillId="0" borderId="13" xfId="52" applyNumberFormat="1" applyFont="1" applyFill="1" applyBorder="1" applyAlignment="1">
      <alignment horizontal="center"/>
      <protection/>
    </xf>
    <xf numFmtId="1" fontId="6" fillId="0" borderId="17" xfId="52" applyNumberFormat="1" applyFont="1" applyFill="1" applyBorder="1" applyAlignment="1">
      <alignment horizontal="center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1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top" wrapText="1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172" fontId="5" fillId="0" borderId="13" xfId="52" applyNumberFormat="1" applyFont="1" applyFill="1" applyBorder="1" applyAlignment="1">
      <alignment horizontal="center" vertical="top" wrapText="1"/>
      <protection/>
    </xf>
    <xf numFmtId="0" fontId="7" fillId="0" borderId="20" xfId="52" applyFont="1" applyFill="1" applyBorder="1" applyAlignment="1">
      <alignment horizontal="center" vertical="top" wrapText="1"/>
      <protection/>
    </xf>
    <xf numFmtId="0" fontId="5" fillId="0" borderId="14" xfId="52" applyFont="1" applyFill="1" applyBorder="1" applyAlignment="1">
      <alignment horizontal="center" vertical="top" wrapText="1"/>
      <protection/>
    </xf>
    <xf numFmtId="172" fontId="5" fillId="0" borderId="15" xfId="52" applyNumberFormat="1" applyFont="1" applyFill="1" applyBorder="1" applyAlignment="1">
      <alignment horizontal="center" vertical="top" wrapText="1"/>
      <protection/>
    </xf>
    <xf numFmtId="172" fontId="5" fillId="0" borderId="14" xfId="52" applyNumberFormat="1" applyFont="1" applyFill="1" applyBorder="1" applyAlignment="1">
      <alignment horizontal="center" vertical="top" wrapText="1"/>
      <protection/>
    </xf>
    <xf numFmtId="0" fontId="5" fillId="0" borderId="11" xfId="52" applyFont="1" applyFill="1" applyBorder="1" applyAlignment="1">
      <alignment horizontal="center" vertical="top" wrapText="1"/>
      <protection/>
    </xf>
    <xf numFmtId="172" fontId="5" fillId="0" borderId="11" xfId="52" applyNumberFormat="1" applyFont="1" applyFill="1" applyBorder="1" applyAlignment="1">
      <alignment horizontal="center" vertical="top" wrapText="1"/>
      <protection/>
    </xf>
    <xf numFmtId="0" fontId="4" fillId="0" borderId="16" xfId="52" applyFont="1" applyFill="1" applyBorder="1" applyAlignment="1">
      <alignment horizontal="center" vertical="top" wrapText="1"/>
      <protection/>
    </xf>
    <xf numFmtId="0" fontId="7" fillId="0" borderId="18" xfId="52" applyFont="1" applyFill="1" applyBorder="1" applyAlignment="1">
      <alignment horizontal="center" vertical="top" wrapText="1"/>
      <protection/>
    </xf>
    <xf numFmtId="0" fontId="5" fillId="0" borderId="13" xfId="52" applyFont="1" applyBorder="1" applyAlignment="1">
      <alignment horizontal="center" vertical="top" wrapText="1"/>
      <protection/>
    </xf>
    <xf numFmtId="172" fontId="5" fillId="0" borderId="13" xfId="52" applyNumberFormat="1" applyFont="1" applyBorder="1" applyAlignment="1">
      <alignment horizontal="center" vertical="top" wrapText="1"/>
      <protection/>
    </xf>
    <xf numFmtId="0" fontId="5" fillId="0" borderId="14" xfId="52" applyFont="1" applyBorder="1" applyAlignment="1">
      <alignment horizontal="center" vertical="top" wrapText="1"/>
      <protection/>
    </xf>
    <xf numFmtId="172" fontId="5" fillId="0" borderId="14" xfId="52" applyNumberFormat="1" applyFont="1" applyBorder="1" applyAlignment="1">
      <alignment horizontal="center" vertical="top" wrapText="1"/>
      <protection/>
    </xf>
    <xf numFmtId="173" fontId="6" fillId="0" borderId="14" xfId="52" applyNumberFormat="1" applyFont="1" applyFill="1" applyBorder="1" applyAlignment="1">
      <alignment horizontal="center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1" fontId="6" fillId="0" borderId="11" xfId="52" applyNumberFormat="1" applyFont="1" applyFill="1" applyBorder="1" applyAlignment="1">
      <alignment horizontal="center"/>
      <protection/>
    </xf>
    <xf numFmtId="172" fontId="6" fillId="0" borderId="11" xfId="52" applyNumberFormat="1" applyFont="1" applyFill="1" applyBorder="1" applyAlignment="1">
      <alignment horizontal="center"/>
      <protection/>
    </xf>
    <xf numFmtId="172" fontId="6" fillId="0" borderId="13" xfId="52" applyNumberFormat="1" applyFont="1" applyFill="1" applyBorder="1" applyAlignment="1">
      <alignment horizontal="center"/>
      <protection/>
    </xf>
    <xf numFmtId="172" fontId="6" fillId="0" borderId="14" xfId="52" applyNumberFormat="1" applyFont="1" applyFill="1" applyBorder="1" applyAlignment="1">
      <alignment horizontal="center"/>
      <protection/>
    </xf>
    <xf numFmtId="173" fontId="5" fillId="0" borderId="13" xfId="52" applyNumberFormat="1" applyFont="1" applyFill="1" applyBorder="1" applyAlignment="1">
      <alignment horizontal="center" vertical="center" wrapText="1"/>
      <protection/>
    </xf>
    <xf numFmtId="172" fontId="6" fillId="34" borderId="13" xfId="52" applyNumberFormat="1" applyFont="1" applyFill="1" applyBorder="1" applyAlignment="1">
      <alignment horizontal="center"/>
      <protection/>
    </xf>
    <xf numFmtId="1" fontId="5" fillId="0" borderId="13" xfId="52" applyNumberFormat="1" applyFont="1" applyBorder="1" applyAlignment="1">
      <alignment horizontal="center" vertical="center" wrapText="1"/>
      <protection/>
    </xf>
    <xf numFmtId="172" fontId="6" fillId="34" borderId="14" xfId="52" applyNumberFormat="1" applyFont="1" applyFill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 vertical="center" wrapText="1"/>
      <protection/>
    </xf>
    <xf numFmtId="173" fontId="6" fillId="0" borderId="13" xfId="52" applyNumberFormat="1" applyFont="1" applyFill="1" applyBorder="1" applyAlignment="1" applyProtection="1">
      <alignment horizontal="center" vertical="center"/>
      <protection/>
    </xf>
    <xf numFmtId="173" fontId="5" fillId="0" borderId="13" xfId="52" applyNumberFormat="1" applyFont="1" applyFill="1" applyBorder="1" applyAlignment="1" applyProtection="1">
      <alignment horizontal="center" vertical="center" wrapText="1"/>
      <protection/>
    </xf>
    <xf numFmtId="173" fontId="6" fillId="0" borderId="14" xfId="52" applyNumberFormat="1" applyFont="1" applyFill="1" applyBorder="1" applyAlignment="1" applyProtection="1">
      <alignment horizontal="center" vertical="center"/>
      <protection/>
    </xf>
    <xf numFmtId="173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top" wrapText="1"/>
      <protection/>
    </xf>
    <xf numFmtId="172" fontId="5" fillId="0" borderId="11" xfId="52" applyNumberFormat="1" applyFont="1" applyBorder="1" applyAlignment="1">
      <alignment horizontal="center" vertical="top" wrapText="1"/>
      <protection/>
    </xf>
    <xf numFmtId="1" fontId="5" fillId="0" borderId="11" xfId="52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1" fontId="6" fillId="0" borderId="11" xfId="52" applyNumberFormat="1" applyFont="1" applyFill="1" applyBorder="1" applyAlignment="1">
      <alignment horizontal="center" vertical="center" wrapText="1"/>
      <protection/>
    </xf>
    <xf numFmtId="172" fontId="5" fillId="0" borderId="0" xfId="52" applyNumberFormat="1" applyFont="1" applyFill="1" applyBorder="1" applyAlignment="1">
      <alignment horizontal="center" vertical="top" wrapText="1"/>
      <protection/>
    </xf>
    <xf numFmtId="173" fontId="6" fillId="0" borderId="0" xfId="52" applyNumberFormat="1" applyFont="1" applyFill="1" applyBorder="1" applyAlignment="1">
      <alignment horizontal="center" vertical="center"/>
      <protection/>
    </xf>
    <xf numFmtId="1" fontId="5" fillId="0" borderId="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top" wrapText="1"/>
      <protection/>
    </xf>
    <xf numFmtId="0" fontId="9" fillId="0" borderId="0" xfId="52" applyFont="1" applyFill="1" applyBorder="1" applyAlignment="1">
      <alignment horizontal="center" vertical="top" wrapText="1"/>
      <protection/>
    </xf>
    <xf numFmtId="1" fontId="6" fillId="0" borderId="0" xfId="52" applyNumberFormat="1" applyFont="1" applyFill="1" applyBorder="1" applyAlignment="1">
      <alignment horizontal="center"/>
      <protection/>
    </xf>
    <xf numFmtId="1" fontId="6" fillId="0" borderId="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0" fontId="5" fillId="0" borderId="0" xfId="52" applyFont="1" applyFill="1" applyBorder="1" applyAlignment="1">
      <alignment horizontal="center" vertical="top" wrapText="1"/>
      <protection/>
    </xf>
    <xf numFmtId="172" fontId="6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4" fillId="0" borderId="18" xfId="52" applyFont="1" applyFill="1" applyBorder="1" applyAlignment="1">
      <alignment horizontal="center" vertical="top" wrapText="1"/>
      <protection/>
    </xf>
    <xf numFmtId="0" fontId="4" fillId="0" borderId="21" xfId="52" applyFont="1" applyFill="1" applyBorder="1" applyAlignment="1">
      <alignment horizontal="center" vertical="top" wrapText="1"/>
      <protection/>
    </xf>
    <xf numFmtId="172" fontId="6" fillId="0" borderId="11" xfId="52" applyNumberFormat="1" applyFont="1" applyFill="1" applyBorder="1" applyAlignment="1">
      <alignment horizontal="center" vertical="top" wrapText="1"/>
      <protection/>
    </xf>
    <xf numFmtId="0" fontId="7" fillId="0" borderId="21" xfId="52" applyFont="1" applyFill="1" applyBorder="1" applyAlignment="1">
      <alignment horizontal="center" vertical="top" wrapText="1"/>
      <protection/>
    </xf>
    <xf numFmtId="0" fontId="4" fillId="0" borderId="16" xfId="52" applyFont="1" applyBorder="1" applyAlignment="1">
      <alignment horizontal="center" vertical="top" wrapText="1"/>
      <protection/>
    </xf>
    <xf numFmtId="0" fontId="4" fillId="0" borderId="21" xfId="52" applyFont="1" applyBorder="1" applyAlignment="1">
      <alignment horizontal="center" vertical="top" wrapText="1"/>
      <protection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 vertical="center"/>
      <protection/>
    </xf>
    <xf numFmtId="1" fontId="6" fillId="0" borderId="11" xfId="52" applyNumberFormat="1" applyFont="1" applyBorder="1" applyAlignment="1">
      <alignment horizontal="center" vertical="center"/>
      <protection/>
    </xf>
    <xf numFmtId="173" fontId="5" fillId="0" borderId="11" xfId="52" applyNumberFormat="1" applyFont="1" applyFill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top" wrapText="1"/>
      <protection/>
    </xf>
    <xf numFmtId="173" fontId="6" fillId="0" borderId="14" xfId="52" applyNumberFormat="1" applyFont="1" applyFill="1" applyBorder="1" applyAlignment="1" applyProtection="1">
      <alignment horizontal="center"/>
      <protection/>
    </xf>
    <xf numFmtId="172" fontId="6" fillId="34" borderId="11" xfId="52" applyNumberFormat="1" applyFont="1" applyFill="1" applyBorder="1" applyAlignment="1">
      <alignment horizontal="center"/>
      <protection/>
    </xf>
    <xf numFmtId="173" fontId="6" fillId="0" borderId="11" xfId="52" applyNumberFormat="1" applyFont="1" applyFill="1" applyBorder="1" applyAlignment="1" applyProtection="1">
      <alignment horizontal="center" vertical="center"/>
      <protection/>
    </xf>
    <xf numFmtId="0" fontId="4" fillId="0" borderId="22" xfId="52" applyFont="1" applyFill="1" applyBorder="1" applyAlignment="1">
      <alignment horizontal="center" vertical="top" wrapText="1"/>
      <protection/>
    </xf>
    <xf numFmtId="0" fontId="7" fillId="0" borderId="22" xfId="52" applyFont="1" applyFill="1" applyBorder="1" applyAlignment="1">
      <alignment horizontal="center"/>
      <protection/>
    </xf>
    <xf numFmtId="1" fontId="6" fillId="0" borderId="23" xfId="52" applyNumberFormat="1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top" wrapText="1"/>
      <protection/>
    </xf>
    <xf numFmtId="0" fontId="5" fillId="0" borderId="23" xfId="52" applyFont="1" applyFill="1" applyBorder="1" applyAlignment="1">
      <alignment horizontal="center" vertical="top" wrapText="1"/>
      <protection/>
    </xf>
    <xf numFmtId="172" fontId="5" fillId="0" borderId="23" xfId="52" applyNumberFormat="1" applyFont="1" applyFill="1" applyBorder="1" applyAlignment="1">
      <alignment horizontal="center" vertical="top" wrapText="1"/>
      <protection/>
    </xf>
    <xf numFmtId="173" fontId="6" fillId="0" borderId="23" xfId="52" applyNumberFormat="1" applyFont="1" applyFill="1" applyBorder="1" applyAlignment="1">
      <alignment horizontal="center" vertical="center"/>
      <protection/>
    </xf>
    <xf numFmtId="1" fontId="5" fillId="0" borderId="23" xfId="52" applyNumberFormat="1" applyFont="1" applyFill="1" applyBorder="1" applyAlignment="1">
      <alignment horizontal="center" vertical="center" wrapText="1"/>
      <protection/>
    </xf>
    <xf numFmtId="0" fontId="7" fillId="0" borderId="24" xfId="52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6" fillId="0" borderId="11" xfId="52" applyNumberFormat="1" applyFont="1" applyFill="1" applyBorder="1" applyAlignment="1">
      <alignment horizontal="center" vertical="top" wrapText="1"/>
      <protection/>
    </xf>
    <xf numFmtId="1" fontId="6" fillId="0" borderId="13" xfId="52" applyNumberFormat="1" applyFont="1" applyFill="1" applyBorder="1" applyAlignment="1">
      <alignment horizontal="center" vertical="top" wrapText="1"/>
      <protection/>
    </xf>
    <xf numFmtId="0" fontId="0" fillId="0" borderId="0" xfId="0" applyAlignment="1" applyProtection="1">
      <alignment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4" fillId="0" borderId="25" xfId="52" applyFont="1" applyFill="1" applyBorder="1" applyAlignment="1">
      <alignment horizontal="center" vertical="top" wrapText="1"/>
      <protection/>
    </xf>
    <xf numFmtId="1" fontId="5" fillId="0" borderId="26" xfId="52" applyNumberFormat="1" applyFont="1" applyFill="1" applyBorder="1" applyAlignment="1">
      <alignment horizontal="center" vertical="center" wrapText="1"/>
      <protection/>
    </xf>
    <xf numFmtId="172" fontId="5" fillId="0" borderId="26" xfId="52" applyNumberFormat="1" applyFont="1" applyFill="1" applyBorder="1" applyAlignment="1">
      <alignment horizontal="center" vertical="center" wrapText="1"/>
      <protection/>
    </xf>
    <xf numFmtId="173" fontId="6" fillId="0" borderId="26" xfId="52" applyNumberFormat="1" applyFont="1" applyFill="1" applyBorder="1" applyAlignment="1">
      <alignment horizontal="center" vertical="center"/>
      <protection/>
    </xf>
    <xf numFmtId="1" fontId="6" fillId="0" borderId="26" xfId="52" applyNumberFormat="1" applyFont="1" applyFill="1" applyBorder="1" applyAlignment="1">
      <alignment horizontal="center" vertical="center" wrapText="1"/>
      <protection/>
    </xf>
    <xf numFmtId="1" fontId="6" fillId="0" borderId="26" xfId="52" applyNumberFormat="1" applyFont="1" applyFill="1" applyBorder="1" applyAlignment="1">
      <alignment horizontal="center" vertical="center"/>
      <protection/>
    </xf>
    <xf numFmtId="172" fontId="5" fillId="0" borderId="0" xfId="52" applyNumberFormat="1" applyFont="1" applyFill="1" applyBorder="1" applyAlignment="1">
      <alignment horizontal="center" vertical="center" wrapText="1"/>
      <protection/>
    </xf>
    <xf numFmtId="0" fontId="4" fillId="0" borderId="27" xfId="52" applyFont="1" applyFill="1" applyBorder="1" applyAlignment="1">
      <alignment horizontal="center" vertical="top" wrapText="1"/>
      <protection/>
    </xf>
    <xf numFmtId="1" fontId="6" fillId="0" borderId="15" xfId="52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26" xfId="52" applyFont="1" applyFill="1" applyBorder="1" applyAlignment="1">
      <alignment horizontal="center" vertical="top" wrapText="1"/>
      <protection/>
    </xf>
    <xf numFmtId="172" fontId="5" fillId="0" borderId="26" xfId="52" applyNumberFormat="1" applyFont="1" applyFill="1" applyBorder="1" applyAlignment="1">
      <alignment horizontal="center" vertical="top" wrapText="1"/>
      <protection/>
    </xf>
    <xf numFmtId="0" fontId="0" fillId="0" borderId="26" xfId="0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172" fontId="6" fillId="0" borderId="15" xfId="52" applyNumberFormat="1" applyFont="1" applyFill="1" applyBorder="1" applyAlignment="1">
      <alignment horizontal="center"/>
      <protection/>
    </xf>
    <xf numFmtId="173" fontId="5" fillId="0" borderId="15" xfId="52" applyNumberFormat="1" applyFont="1" applyFill="1" applyBorder="1" applyAlignment="1">
      <alignment horizontal="center" vertical="center" wrapText="1"/>
      <protection/>
    </xf>
    <xf numFmtId="1" fontId="6" fillId="0" borderId="15" xfId="52" applyNumberFormat="1" applyFont="1" applyFill="1" applyBorder="1" applyAlignment="1">
      <alignment horizontal="center"/>
      <protection/>
    </xf>
    <xf numFmtId="0" fontId="4" fillId="0" borderId="27" xfId="52" applyFont="1" applyBorder="1" applyAlignment="1">
      <alignment horizontal="center" vertical="top" wrapText="1"/>
      <protection/>
    </xf>
    <xf numFmtId="0" fontId="5" fillId="0" borderId="15" xfId="52" applyFont="1" applyBorder="1" applyAlignment="1">
      <alignment horizontal="center" vertical="top" wrapText="1"/>
      <protection/>
    </xf>
    <xf numFmtId="172" fontId="6" fillId="34" borderId="15" xfId="52" applyNumberFormat="1" applyFont="1" applyFill="1" applyBorder="1" applyAlignment="1">
      <alignment horizontal="center"/>
      <protection/>
    </xf>
    <xf numFmtId="1" fontId="5" fillId="0" borderId="15" xfId="52" applyNumberFormat="1" applyFont="1" applyBorder="1" applyAlignment="1">
      <alignment horizontal="center" vertical="center" wrapText="1"/>
      <protection/>
    </xf>
    <xf numFmtId="173" fontId="5" fillId="0" borderId="15" xfId="52" applyNumberFormat="1" applyFont="1" applyFill="1" applyBorder="1" applyAlignment="1" applyProtection="1">
      <alignment horizontal="center" vertical="center" wrapText="1"/>
      <protection/>
    </xf>
    <xf numFmtId="0" fontId="7" fillId="0" borderId="27" xfId="52" applyFont="1" applyBorder="1" applyAlignment="1">
      <alignment horizontal="center" vertical="top" wrapText="1"/>
      <protection/>
    </xf>
    <xf numFmtId="172" fontId="5" fillId="0" borderId="15" xfId="52" applyNumberFormat="1" applyFont="1" applyFill="1" applyBorder="1" applyAlignment="1">
      <alignment horizontal="center" vertical="center" wrapText="1"/>
      <protection/>
    </xf>
    <xf numFmtId="0" fontId="7" fillId="0" borderId="27" xfId="52" applyFont="1" applyFill="1" applyBorder="1" applyAlignment="1">
      <alignment horizontal="center" vertical="top" wrapText="1"/>
      <protection/>
    </xf>
    <xf numFmtId="0" fontId="6" fillId="0" borderId="15" xfId="52" applyFont="1" applyFill="1" applyBorder="1" applyAlignment="1">
      <alignment horizontal="center" vertical="top" wrapText="1"/>
      <protection/>
    </xf>
    <xf numFmtId="173" fontId="6" fillId="0" borderId="15" xfId="52" applyNumberFormat="1" applyFont="1" applyFill="1" applyBorder="1" applyAlignment="1">
      <alignment horizontal="center"/>
      <protection/>
    </xf>
    <xf numFmtId="1" fontId="6" fillId="0" borderId="28" xfId="52" applyNumberFormat="1" applyFont="1" applyFill="1" applyBorder="1" applyAlignment="1">
      <alignment horizontal="center"/>
      <protection/>
    </xf>
    <xf numFmtId="1" fontId="6" fillId="0" borderId="14" xfId="52" applyNumberFormat="1" applyFont="1" applyFill="1" applyBorder="1" applyAlignment="1">
      <alignment horizontal="center" vertical="top" wrapText="1"/>
      <protection/>
    </xf>
    <xf numFmtId="49" fontId="7" fillId="0" borderId="0" xfId="52" applyNumberFormat="1" applyFont="1" applyFill="1" applyBorder="1" applyAlignment="1">
      <alignment horizontal="left" vertical="top"/>
      <protection/>
    </xf>
    <xf numFmtId="1" fontId="6" fillId="0" borderId="0" xfId="52" applyNumberFormat="1" applyFont="1" applyFill="1" applyBorder="1" applyAlignment="1">
      <alignment horizontal="center" vertical="top" wrapText="1"/>
      <protection/>
    </xf>
    <xf numFmtId="172" fontId="6" fillId="0" borderId="0" xfId="52" applyNumberFormat="1" applyFont="1" applyFill="1" applyBorder="1" applyAlignment="1">
      <alignment horizontal="center" vertical="top" wrapText="1"/>
      <protection/>
    </xf>
    <xf numFmtId="1" fontId="6" fillId="0" borderId="28" xfId="52" applyNumberFormat="1" applyFont="1" applyFill="1" applyBorder="1" applyAlignment="1">
      <alignment horizontal="center" vertical="center"/>
      <protection/>
    </xf>
    <xf numFmtId="1" fontId="6" fillId="0" borderId="17" xfId="52" applyNumberFormat="1" applyFont="1" applyFill="1" applyBorder="1" applyAlignment="1">
      <alignment horizontal="center" vertical="center"/>
      <protection/>
    </xf>
    <xf numFmtId="1" fontId="6" fillId="0" borderId="19" xfId="52" applyNumberFormat="1" applyFont="1" applyFill="1" applyBorder="1" applyAlignment="1">
      <alignment horizontal="center" vertical="center"/>
      <protection/>
    </xf>
    <xf numFmtId="0" fontId="12" fillId="33" borderId="27" xfId="0" applyFont="1" applyFill="1" applyBorder="1" applyAlignment="1" applyProtection="1">
      <alignment horizontal="center"/>
      <protection hidden="1"/>
    </xf>
    <xf numFmtId="0" fontId="12" fillId="33" borderId="15" xfId="0" applyFont="1" applyFill="1" applyBorder="1" applyAlignment="1" applyProtection="1">
      <alignment horizontal="center"/>
      <protection hidden="1"/>
    </xf>
    <xf numFmtId="0" fontId="12" fillId="33" borderId="29" xfId="0" applyFont="1" applyFill="1" applyBorder="1" applyAlignment="1" applyProtection="1">
      <alignment horizontal="center"/>
      <protection hidden="1"/>
    </xf>
    <xf numFmtId="0" fontId="17" fillId="33" borderId="18" xfId="0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 applyProtection="1">
      <alignment horizontal="center"/>
      <protection hidden="1"/>
    </xf>
    <xf numFmtId="0" fontId="17" fillId="33" borderId="30" xfId="0" applyFont="1" applyFill="1" applyBorder="1" applyAlignment="1" applyProtection="1">
      <alignment horizontal="center"/>
      <protection hidden="1"/>
    </xf>
    <xf numFmtId="0" fontId="18" fillId="33" borderId="27" xfId="0" applyFont="1" applyFill="1" applyBorder="1" applyAlignment="1" applyProtection="1">
      <alignment horizontal="center"/>
      <protection hidden="1"/>
    </xf>
    <xf numFmtId="0" fontId="18" fillId="33" borderId="15" xfId="0" applyFont="1" applyFill="1" applyBorder="1" applyAlignment="1" applyProtection="1">
      <alignment horizontal="center"/>
      <protection hidden="1"/>
    </xf>
    <xf numFmtId="0" fontId="18" fillId="33" borderId="29" xfId="0" applyFont="1" applyFill="1" applyBorder="1" applyAlignment="1" applyProtection="1">
      <alignment horizontal="center"/>
      <protection hidden="1"/>
    </xf>
    <xf numFmtId="0" fontId="17" fillId="33" borderId="31" xfId="0" applyFont="1" applyFill="1" applyBorder="1" applyAlignment="1" applyProtection="1">
      <alignment horizontal="center"/>
      <protection hidden="1"/>
    </xf>
    <xf numFmtId="0" fontId="17" fillId="33" borderId="32" xfId="0" applyFont="1" applyFill="1" applyBorder="1" applyAlignment="1" applyProtection="1">
      <alignment horizontal="center"/>
      <protection hidden="1"/>
    </xf>
    <xf numFmtId="0" fontId="17" fillId="33" borderId="33" xfId="0" applyFont="1" applyFill="1" applyBorder="1" applyAlignment="1" applyProtection="1">
      <alignment horizontal="center"/>
      <protection hidden="1"/>
    </xf>
    <xf numFmtId="0" fontId="3" fillId="35" borderId="32" xfId="52" applyFont="1" applyFill="1" applyBorder="1" applyAlignment="1">
      <alignment horizontal="center" vertical="center" wrapText="1"/>
      <protection/>
    </xf>
    <xf numFmtId="0" fontId="3" fillId="35" borderId="14" xfId="52" applyFont="1" applyFill="1" applyBorder="1" applyAlignment="1">
      <alignment horizontal="center" vertical="center" wrapText="1"/>
      <protection/>
    </xf>
    <xf numFmtId="1" fontId="6" fillId="0" borderId="34" xfId="52" applyNumberFormat="1" applyFont="1" applyFill="1" applyBorder="1" applyAlignment="1">
      <alignment horizontal="center" vertical="center"/>
      <protection/>
    </xf>
    <xf numFmtId="1" fontId="6" fillId="0" borderId="17" xfId="52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0" borderId="35" xfId="52" applyFont="1" applyFill="1" applyBorder="1" applyAlignment="1">
      <alignment horizontal="center" vertical="top" wrapText="1"/>
      <protection/>
    </xf>
    <xf numFmtId="0" fontId="19" fillId="0" borderId="0" xfId="0" applyFont="1" applyFill="1" applyAlignment="1">
      <alignment/>
    </xf>
    <xf numFmtId="0" fontId="21" fillId="35" borderId="14" xfId="52" applyFont="1" applyFill="1" applyBorder="1" applyAlignment="1">
      <alignment horizontal="center" vertical="center" wrapText="1"/>
      <protection/>
    </xf>
    <xf numFmtId="0" fontId="2" fillId="35" borderId="14" xfId="52" applyFont="1" applyFill="1" applyBorder="1" applyAlignment="1">
      <alignment horizontal="center" vertical="center" wrapText="1"/>
      <protection/>
    </xf>
    <xf numFmtId="0" fontId="2" fillId="35" borderId="32" xfId="52" applyFont="1" applyFill="1" applyBorder="1" applyAlignment="1">
      <alignment horizontal="center" vertical="center" wrapText="1"/>
      <protection/>
    </xf>
    <xf numFmtId="1" fontId="17" fillId="33" borderId="25" xfId="0" applyNumberFormat="1" applyFont="1" applyFill="1" applyBorder="1" applyAlignment="1" applyProtection="1">
      <alignment horizontal="center"/>
      <protection hidden="1"/>
    </xf>
    <xf numFmtId="1" fontId="17" fillId="33" borderId="26" xfId="0" applyNumberFormat="1" applyFont="1" applyFill="1" applyBorder="1" applyAlignment="1" applyProtection="1">
      <alignment horizontal="center"/>
      <protection hidden="1"/>
    </xf>
    <xf numFmtId="1" fontId="17" fillId="33" borderId="36" xfId="0" applyNumberFormat="1" applyFont="1" applyFill="1" applyBorder="1" applyAlignment="1" applyProtection="1">
      <alignment horizontal="center"/>
      <protection hidden="1"/>
    </xf>
    <xf numFmtId="0" fontId="3" fillId="35" borderId="11" xfId="52" applyFont="1" applyFill="1" applyBorder="1" applyAlignment="1">
      <alignment horizontal="center" vertical="center" wrapText="1"/>
      <protection/>
    </xf>
    <xf numFmtId="0" fontId="3" fillId="35" borderId="14" xfId="52" applyFont="1" applyFill="1" applyBorder="1" applyAlignment="1">
      <alignment horizontal="center" vertical="center" wrapText="1"/>
      <protection/>
    </xf>
    <xf numFmtId="0" fontId="3" fillId="35" borderId="11" xfId="52" applyFont="1" applyFill="1" applyBorder="1" applyAlignment="1">
      <alignment horizontal="center" vertical="center"/>
      <protection/>
    </xf>
    <xf numFmtId="0" fontId="2" fillId="35" borderId="21" xfId="52" applyFont="1" applyFill="1" applyBorder="1" applyAlignment="1">
      <alignment horizontal="center" vertical="center" wrapText="1"/>
      <protection/>
    </xf>
    <xf numFmtId="0" fontId="2" fillId="35" borderId="18" xfId="52" applyFont="1" applyFill="1" applyBorder="1" applyAlignment="1">
      <alignment horizontal="center" vertical="center" wrapText="1"/>
      <protection/>
    </xf>
    <xf numFmtId="0" fontId="1" fillId="35" borderId="14" xfId="52" applyFont="1" applyFill="1" applyBorder="1" applyAlignment="1">
      <alignment horizontal="center" vertical="center" wrapText="1"/>
      <protection/>
    </xf>
    <xf numFmtId="0" fontId="16" fillId="0" borderId="37" xfId="52" applyFont="1" applyFill="1" applyBorder="1" applyAlignment="1">
      <alignment horizontal="center"/>
      <protection/>
    </xf>
    <xf numFmtId="0" fontId="16" fillId="0" borderId="38" xfId="52" applyFont="1" applyFill="1" applyBorder="1" applyAlignment="1">
      <alignment horizontal="center"/>
      <protection/>
    </xf>
    <xf numFmtId="0" fontId="16" fillId="0" borderId="39" xfId="52" applyFont="1" applyFill="1" applyBorder="1" applyAlignment="1">
      <alignment horizontal="center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32" xfId="52" applyFont="1" applyFill="1" applyBorder="1" applyAlignment="1">
      <alignment horizontal="center" vertical="center" wrapText="1"/>
      <protection/>
    </xf>
    <xf numFmtId="1" fontId="17" fillId="33" borderId="18" xfId="0" applyNumberFormat="1" applyFont="1" applyFill="1" applyBorder="1" applyAlignment="1" applyProtection="1">
      <alignment horizontal="center"/>
      <protection hidden="1"/>
    </xf>
    <xf numFmtId="1" fontId="17" fillId="33" borderId="14" xfId="0" applyNumberFormat="1" applyFont="1" applyFill="1" applyBorder="1" applyAlignment="1" applyProtection="1">
      <alignment horizontal="center"/>
      <protection hidden="1"/>
    </xf>
    <xf numFmtId="1" fontId="17" fillId="33" borderId="30" xfId="0" applyNumberFormat="1" applyFont="1" applyFill="1" applyBorder="1" applyAlignment="1" applyProtection="1">
      <alignment horizontal="center"/>
      <protection hidden="1"/>
    </xf>
    <xf numFmtId="1" fontId="17" fillId="33" borderId="27" xfId="0" applyNumberFormat="1" applyFont="1" applyFill="1" applyBorder="1" applyAlignment="1" applyProtection="1">
      <alignment horizontal="center"/>
      <protection hidden="1"/>
    </xf>
    <xf numFmtId="1" fontId="17" fillId="33" borderId="15" xfId="0" applyNumberFormat="1" applyFont="1" applyFill="1" applyBorder="1" applyAlignment="1" applyProtection="1">
      <alignment horizontal="center"/>
      <protection hidden="1"/>
    </xf>
    <xf numFmtId="1" fontId="17" fillId="33" borderId="29" xfId="0" applyNumberFormat="1" applyFont="1" applyFill="1" applyBorder="1" applyAlignment="1" applyProtection="1">
      <alignment horizontal="center"/>
      <protection hidden="1"/>
    </xf>
    <xf numFmtId="0" fontId="2" fillId="35" borderId="14" xfId="52" applyFont="1" applyFill="1" applyBorder="1" applyAlignment="1">
      <alignment horizontal="center" vertical="center" wrapText="1"/>
      <protection/>
    </xf>
    <xf numFmtId="1" fontId="17" fillId="33" borderId="16" xfId="0" applyNumberFormat="1" applyFont="1" applyFill="1" applyBorder="1" applyAlignment="1" applyProtection="1">
      <alignment horizontal="center"/>
      <protection hidden="1"/>
    </xf>
    <xf numFmtId="1" fontId="17" fillId="33" borderId="13" xfId="0" applyNumberFormat="1" applyFont="1" applyFill="1" applyBorder="1" applyAlignment="1" applyProtection="1">
      <alignment horizontal="center"/>
      <protection hidden="1"/>
    </xf>
    <xf numFmtId="1" fontId="17" fillId="33" borderId="40" xfId="0" applyNumberFormat="1" applyFont="1" applyFill="1" applyBorder="1" applyAlignment="1" applyProtection="1">
      <alignment horizontal="center"/>
      <protection hidden="1"/>
    </xf>
    <xf numFmtId="0" fontId="3" fillId="35" borderId="32" xfId="52" applyFont="1" applyFill="1" applyBorder="1" applyAlignment="1">
      <alignment horizontal="center" vertical="center" wrapText="1"/>
      <protection/>
    </xf>
    <xf numFmtId="0" fontId="1" fillId="35" borderId="32" xfId="52" applyFont="1" applyFill="1" applyBorder="1" applyAlignment="1">
      <alignment horizontal="center" vertical="center" wrapText="1"/>
      <protection/>
    </xf>
    <xf numFmtId="0" fontId="2" fillId="35" borderId="31" xfId="52" applyFont="1" applyFill="1" applyBorder="1" applyAlignment="1">
      <alignment horizontal="center" vertical="center" wrapText="1"/>
      <protection/>
    </xf>
    <xf numFmtId="0" fontId="3" fillId="35" borderId="15" xfId="52" applyFont="1" applyFill="1" applyBorder="1" applyAlignment="1">
      <alignment horizontal="center" vertical="center" wrapText="1"/>
      <protection/>
    </xf>
    <xf numFmtId="0" fontId="2" fillId="35" borderId="15" xfId="52" applyFont="1" applyFill="1" applyBorder="1" applyAlignment="1">
      <alignment horizontal="center" vertical="center"/>
      <protection/>
    </xf>
    <xf numFmtId="0" fontId="2" fillId="35" borderId="27" xfId="52" applyFont="1" applyFill="1" applyBorder="1" applyAlignment="1">
      <alignment horizontal="center" vertical="center" wrapText="1"/>
      <protection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35" xfId="52" applyFont="1" applyFill="1" applyBorder="1" applyAlignment="1">
      <alignment horizontal="center" vertical="center" wrapText="1"/>
      <protection/>
    </xf>
    <xf numFmtId="0" fontId="2" fillId="35" borderId="41" xfId="52" applyFont="1" applyFill="1" applyBorder="1" applyAlignment="1">
      <alignment horizontal="center" vertical="center" wrapText="1"/>
      <protection/>
    </xf>
    <xf numFmtId="0" fontId="3" fillId="35" borderId="15" xfId="52" applyFont="1" applyFill="1" applyBorder="1" applyAlignment="1">
      <alignment horizontal="center" vertical="center"/>
      <protection/>
    </xf>
    <xf numFmtId="0" fontId="3" fillId="35" borderId="42" xfId="52" applyFont="1" applyFill="1" applyBorder="1" applyAlignment="1">
      <alignment horizontal="center" vertical="center" wrapText="1"/>
      <protection/>
    </xf>
    <xf numFmtId="0" fontId="3" fillId="35" borderId="43" xfId="52" applyFont="1" applyFill="1" applyBorder="1" applyAlignment="1">
      <alignment horizontal="center" vertical="center" wrapText="1"/>
      <protection/>
    </xf>
    <xf numFmtId="1" fontId="17" fillId="33" borderId="21" xfId="0" applyNumberFormat="1" applyFont="1" applyFill="1" applyBorder="1" applyAlignment="1" applyProtection="1">
      <alignment horizontal="center"/>
      <protection hidden="1"/>
    </xf>
    <xf numFmtId="1" fontId="17" fillId="33" borderId="11" xfId="0" applyNumberFormat="1" applyFont="1" applyFill="1" applyBorder="1" applyAlignment="1" applyProtection="1">
      <alignment horizontal="center"/>
      <protection hidden="1"/>
    </xf>
    <xf numFmtId="1" fontId="17" fillId="33" borderId="44" xfId="0" applyNumberFormat="1" applyFont="1" applyFill="1" applyBorder="1" applyAlignment="1" applyProtection="1">
      <alignment horizontal="center"/>
      <protection hidden="1"/>
    </xf>
    <xf numFmtId="0" fontId="16" fillId="0" borderId="45" xfId="52" applyFont="1" applyFill="1" applyBorder="1" applyAlignment="1">
      <alignment horizontal="center"/>
      <protection/>
    </xf>
    <xf numFmtId="0" fontId="16" fillId="0" borderId="46" xfId="52" applyFont="1" applyFill="1" applyBorder="1" applyAlignment="1">
      <alignment horizontal="center"/>
      <protection/>
    </xf>
    <xf numFmtId="0" fontId="16" fillId="0" borderId="47" xfId="52" applyFont="1" applyFill="1" applyBorder="1" applyAlignment="1">
      <alignment horizontal="center"/>
      <protection/>
    </xf>
    <xf numFmtId="0" fontId="21" fillId="35" borderId="15" xfId="52" applyFont="1" applyFill="1" applyBorder="1" applyAlignment="1">
      <alignment horizontal="center" vertical="center" wrapText="1"/>
      <protection/>
    </xf>
    <xf numFmtId="0" fontId="21" fillId="35" borderId="14" xfId="52" applyFont="1" applyFill="1" applyBorder="1" applyAlignment="1">
      <alignment horizontal="center" vertical="center" wrapText="1"/>
      <protection/>
    </xf>
    <xf numFmtId="0" fontId="21" fillId="35" borderId="15" xfId="52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center" vertical="center" wrapText="1"/>
      <protection/>
    </xf>
    <xf numFmtId="0" fontId="2" fillId="33" borderId="21" xfId="52" applyFont="1" applyFill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/>
      <protection/>
    </xf>
    <xf numFmtId="0" fontId="22" fillId="35" borderId="14" xfId="52" applyFont="1" applyFill="1" applyBorder="1" applyAlignment="1">
      <alignment horizontal="center" vertical="center" wrapText="1"/>
      <protection/>
    </xf>
    <xf numFmtId="0" fontId="20" fillId="35" borderId="27" xfId="52" applyFont="1" applyFill="1" applyBorder="1" applyAlignment="1">
      <alignment horizontal="center" vertical="center" wrapText="1"/>
      <protection/>
    </xf>
    <xf numFmtId="0" fontId="20" fillId="35" borderId="18" xfId="52" applyFont="1" applyFill="1" applyBorder="1" applyAlignment="1">
      <alignment horizontal="center" vertical="center" wrapText="1"/>
      <protection/>
    </xf>
    <xf numFmtId="0" fontId="3" fillId="35" borderId="34" xfId="52" applyFont="1" applyFill="1" applyBorder="1" applyAlignment="1">
      <alignment horizontal="center" vertical="center" wrapText="1"/>
      <protection/>
    </xf>
    <xf numFmtId="0" fontId="1" fillId="35" borderId="48" xfId="52" applyFont="1" applyFill="1" applyBorder="1" applyAlignment="1">
      <alignment horizontal="center" vertical="center" wrapText="1"/>
      <protection/>
    </xf>
    <xf numFmtId="0" fontId="3" fillId="35" borderId="29" xfId="52" applyFont="1" applyFill="1" applyBorder="1" applyAlignment="1">
      <alignment horizontal="center" vertical="center" wrapText="1"/>
      <protection/>
    </xf>
    <xf numFmtId="0" fontId="1" fillId="35" borderId="30" xfId="52" applyFont="1" applyFill="1" applyBorder="1" applyAlignment="1">
      <alignment horizontal="center" vertical="center" wrapText="1"/>
      <protection/>
    </xf>
    <xf numFmtId="0" fontId="2" fillId="35" borderId="20" xfId="52" applyFont="1" applyFill="1" applyBorder="1" applyAlignment="1">
      <alignment horizontal="center" vertical="center" wrapText="1"/>
      <protection/>
    </xf>
    <xf numFmtId="0" fontId="16" fillId="0" borderId="37" xfId="52" applyFont="1" applyFill="1" applyBorder="1" applyAlignment="1">
      <alignment horizontal="center"/>
      <protection/>
    </xf>
    <xf numFmtId="0" fontId="16" fillId="0" borderId="38" xfId="52" applyFont="1" applyFill="1" applyBorder="1" applyAlignment="1">
      <alignment horizontal="center"/>
      <protection/>
    </xf>
    <xf numFmtId="0" fontId="16" fillId="0" borderId="39" xfId="52" applyFont="1" applyFill="1" applyBorder="1" applyAlignment="1">
      <alignment horizontal="center"/>
      <protection/>
    </xf>
    <xf numFmtId="0" fontId="3" fillId="35" borderId="23" xfId="52" applyFont="1" applyFill="1" applyBorder="1" applyAlignment="1">
      <alignment horizontal="center" vertical="center" wrapText="1"/>
      <protection/>
    </xf>
    <xf numFmtId="0" fontId="3" fillId="35" borderId="11" xfId="52" applyFont="1" applyFill="1" applyBorder="1" applyAlignment="1" applyProtection="1">
      <alignment horizontal="center" vertical="center" wrapText="1"/>
      <protection/>
    </xf>
    <xf numFmtId="0" fontId="3" fillId="35" borderId="32" xfId="52" applyFont="1" applyFill="1" applyBorder="1" applyAlignment="1" applyProtection="1">
      <alignment horizontal="center" vertical="center" wrapText="1"/>
      <protection/>
    </xf>
    <xf numFmtId="0" fontId="3" fillId="35" borderId="14" xfId="52" applyFont="1" applyFill="1" applyBorder="1" applyAlignment="1" applyProtection="1">
      <alignment horizontal="center" vertical="center" wrapText="1"/>
      <protection/>
    </xf>
    <xf numFmtId="0" fontId="1" fillId="35" borderId="19" xfId="52" applyFont="1" applyFill="1" applyBorder="1" applyAlignment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 horizontal="center"/>
      <protection locked="0"/>
    </xf>
    <xf numFmtId="0" fontId="13" fillId="35" borderId="16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3" fillId="35" borderId="40" xfId="0" applyFont="1" applyFill="1" applyBorder="1" applyAlignment="1">
      <alignment horizontal="center"/>
    </xf>
    <xf numFmtId="0" fontId="14" fillId="33" borderId="30" xfId="0" applyFont="1" applyFill="1" applyBorder="1" applyAlignment="1" applyProtection="1">
      <alignment horizontal="center"/>
      <protection locked="0"/>
    </xf>
    <xf numFmtId="0" fontId="0" fillId="35" borderId="27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29" xfId="0" applyFill="1" applyBorder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ální_CENIK MELODY0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440</xdr:row>
      <xdr:rowOff>0</xdr:rowOff>
    </xdr:from>
    <xdr:to>
      <xdr:col>11</xdr:col>
      <xdr:colOff>0</xdr:colOff>
      <xdr:row>440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705600" y="8178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Tepelný výkon dle EN442</a:t>
          </a:r>
        </a:p>
      </xdr:txBody>
    </xdr:sp>
    <xdr:clientData/>
  </xdr:twoCellAnchor>
  <xdr:twoCellAnchor>
    <xdr:from>
      <xdr:col>11</xdr:col>
      <xdr:colOff>0</xdr:colOff>
      <xdr:row>440</xdr:row>
      <xdr:rowOff>0</xdr:rowOff>
    </xdr:from>
    <xdr:to>
      <xdr:col>11</xdr:col>
      <xdr:colOff>0</xdr:colOff>
      <xdr:row>440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6705600" y="8178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Tepelný výkon dle EN442</a:t>
          </a:r>
        </a:p>
      </xdr:txBody>
    </xdr:sp>
    <xdr:clientData/>
  </xdr:twoCellAnchor>
  <xdr:twoCellAnchor>
    <xdr:from>
      <xdr:col>11</xdr:col>
      <xdr:colOff>0</xdr:colOff>
      <xdr:row>440</xdr:row>
      <xdr:rowOff>0</xdr:rowOff>
    </xdr:from>
    <xdr:to>
      <xdr:col>11</xdr:col>
      <xdr:colOff>0</xdr:colOff>
      <xdr:row>440</xdr:row>
      <xdr:rowOff>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705600" y="8178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Tepelný výkon dle EN442</a:t>
          </a:r>
        </a:p>
      </xdr:txBody>
    </xdr:sp>
    <xdr:clientData/>
  </xdr:twoCellAnchor>
  <xdr:twoCellAnchor>
    <xdr:from>
      <xdr:col>11</xdr:col>
      <xdr:colOff>0</xdr:colOff>
      <xdr:row>440</xdr:row>
      <xdr:rowOff>0</xdr:rowOff>
    </xdr:from>
    <xdr:to>
      <xdr:col>11</xdr:col>
      <xdr:colOff>0</xdr:colOff>
      <xdr:row>440</xdr:row>
      <xdr:rowOff>0</xdr:rowOff>
    </xdr:to>
    <xdr:sp>
      <xdr:nvSpPr>
        <xdr:cNvPr id="4" name="Text Box 59"/>
        <xdr:cNvSpPr txBox="1">
          <a:spLocks noChangeArrowheads="1"/>
        </xdr:cNvSpPr>
      </xdr:nvSpPr>
      <xdr:spPr>
        <a:xfrm>
          <a:off x="6705600" y="8178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Tepelný výkon dle EN442</a:t>
          </a:r>
        </a:p>
      </xdr:txBody>
    </xdr:sp>
    <xdr:clientData/>
  </xdr:twoCellAnchor>
  <xdr:twoCellAnchor>
    <xdr:from>
      <xdr:col>11</xdr:col>
      <xdr:colOff>0</xdr:colOff>
      <xdr:row>440</xdr:row>
      <xdr:rowOff>0</xdr:rowOff>
    </xdr:from>
    <xdr:to>
      <xdr:col>11</xdr:col>
      <xdr:colOff>0</xdr:colOff>
      <xdr:row>440</xdr:row>
      <xdr:rowOff>0</xdr:rowOff>
    </xdr:to>
    <xdr:sp>
      <xdr:nvSpPr>
        <xdr:cNvPr id="5" name="Text Box 161"/>
        <xdr:cNvSpPr txBox="1">
          <a:spLocks noChangeArrowheads="1"/>
        </xdr:cNvSpPr>
      </xdr:nvSpPr>
      <xdr:spPr>
        <a:xfrm>
          <a:off x="6705600" y="8178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Tepelný výkon dle EN442</a:t>
          </a:r>
        </a:p>
      </xdr:txBody>
    </xdr:sp>
    <xdr:clientData/>
  </xdr:twoCellAnchor>
  <xdr:twoCellAnchor editAs="oneCell">
    <xdr:from>
      <xdr:col>0</xdr:col>
      <xdr:colOff>38100</xdr:colOff>
      <xdr:row>430</xdr:row>
      <xdr:rowOff>9525</xdr:rowOff>
    </xdr:from>
    <xdr:to>
      <xdr:col>4</xdr:col>
      <xdr:colOff>142875</xdr:colOff>
      <xdr:row>430</xdr:row>
      <xdr:rowOff>323850</xdr:rowOff>
    </xdr:to>
    <xdr:pic>
      <xdr:nvPicPr>
        <xdr:cNvPr id="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9990950"/>
          <a:ext cx="2543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405</xdr:row>
      <xdr:rowOff>0</xdr:rowOff>
    </xdr:from>
    <xdr:to>
      <xdr:col>3</xdr:col>
      <xdr:colOff>257175</xdr:colOff>
      <xdr:row>406</xdr:row>
      <xdr:rowOff>0</xdr:rowOff>
    </xdr:to>
    <xdr:pic>
      <xdr:nvPicPr>
        <xdr:cNvPr id="7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5799950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380</xdr:row>
      <xdr:rowOff>9525</xdr:rowOff>
    </xdr:from>
    <xdr:to>
      <xdr:col>4</xdr:col>
      <xdr:colOff>190500</xdr:colOff>
      <xdr:row>380</xdr:row>
      <xdr:rowOff>323850</xdr:rowOff>
    </xdr:to>
    <xdr:pic>
      <xdr:nvPicPr>
        <xdr:cNvPr id="8" name="Picture 2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1570850"/>
          <a:ext cx="2581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4</xdr:col>
      <xdr:colOff>28575</xdr:colOff>
      <xdr:row>373</xdr:row>
      <xdr:rowOff>0</xdr:rowOff>
    </xdr:to>
    <xdr:pic>
      <xdr:nvPicPr>
        <xdr:cNvPr id="9" name="Picture 2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0075425"/>
          <a:ext cx="2466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361</xdr:row>
      <xdr:rowOff>0</xdr:rowOff>
    </xdr:from>
    <xdr:to>
      <xdr:col>4</xdr:col>
      <xdr:colOff>190500</xdr:colOff>
      <xdr:row>362</xdr:row>
      <xdr:rowOff>0</xdr:rowOff>
    </xdr:to>
    <xdr:pic>
      <xdr:nvPicPr>
        <xdr:cNvPr id="10" name="Picture 2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68103750"/>
          <a:ext cx="2619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354</xdr:row>
      <xdr:rowOff>19050</xdr:rowOff>
    </xdr:from>
    <xdr:to>
      <xdr:col>1</xdr:col>
      <xdr:colOff>95250</xdr:colOff>
      <xdr:row>354</xdr:row>
      <xdr:rowOff>323850</xdr:rowOff>
    </xdr:to>
    <xdr:pic>
      <xdr:nvPicPr>
        <xdr:cNvPr id="11" name="Picture 2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66798825"/>
          <a:ext cx="676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346</xdr:row>
      <xdr:rowOff>28575</xdr:rowOff>
    </xdr:from>
    <xdr:to>
      <xdr:col>4</xdr:col>
      <xdr:colOff>161925</xdr:colOff>
      <xdr:row>346</xdr:row>
      <xdr:rowOff>342900</xdr:rowOff>
    </xdr:to>
    <xdr:pic>
      <xdr:nvPicPr>
        <xdr:cNvPr id="12" name="Picture 2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65303400"/>
          <a:ext cx="2581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3</xdr:col>
      <xdr:colOff>333375</xdr:colOff>
      <xdr:row>336</xdr:row>
      <xdr:rowOff>0</xdr:rowOff>
    </xdr:to>
    <xdr:pic>
      <xdr:nvPicPr>
        <xdr:cNvPr id="13" name="Picture 2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3303150"/>
          <a:ext cx="2162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324</xdr:row>
      <xdr:rowOff>9525</xdr:rowOff>
    </xdr:from>
    <xdr:to>
      <xdr:col>4</xdr:col>
      <xdr:colOff>85725</xdr:colOff>
      <xdr:row>324</xdr:row>
      <xdr:rowOff>323850</xdr:rowOff>
    </xdr:to>
    <xdr:pic>
      <xdr:nvPicPr>
        <xdr:cNvPr id="14" name="Picture 2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1341000"/>
          <a:ext cx="2524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1</xdr:col>
      <xdr:colOff>104775</xdr:colOff>
      <xdr:row>319</xdr:row>
      <xdr:rowOff>0</xdr:rowOff>
    </xdr:to>
    <xdr:pic>
      <xdr:nvPicPr>
        <xdr:cNvPr id="15" name="Picture 2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0169425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1</xdr:col>
      <xdr:colOff>104775</xdr:colOff>
      <xdr:row>313</xdr:row>
      <xdr:rowOff>0</xdr:rowOff>
    </xdr:to>
    <xdr:pic>
      <xdr:nvPicPr>
        <xdr:cNvPr id="16" name="Picture 2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898832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3</xdr:col>
      <xdr:colOff>323850</xdr:colOff>
      <xdr:row>308</xdr:row>
      <xdr:rowOff>0</xdr:rowOff>
    </xdr:to>
    <xdr:pic>
      <xdr:nvPicPr>
        <xdr:cNvPr id="17" name="Picture 2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7988200"/>
          <a:ext cx="2152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297</xdr:row>
      <xdr:rowOff>9525</xdr:rowOff>
    </xdr:from>
    <xdr:to>
      <xdr:col>1</xdr:col>
      <xdr:colOff>123825</xdr:colOff>
      <xdr:row>297</xdr:row>
      <xdr:rowOff>323850</xdr:rowOff>
    </xdr:to>
    <xdr:pic>
      <xdr:nvPicPr>
        <xdr:cNvPr id="18" name="Picture 2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56187975"/>
          <a:ext cx="676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287</xdr:row>
      <xdr:rowOff>9525</xdr:rowOff>
    </xdr:from>
    <xdr:to>
      <xdr:col>1</xdr:col>
      <xdr:colOff>123825</xdr:colOff>
      <xdr:row>287</xdr:row>
      <xdr:rowOff>323850</xdr:rowOff>
    </xdr:to>
    <xdr:pic>
      <xdr:nvPicPr>
        <xdr:cNvPr id="19" name="Picture 2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54378225"/>
          <a:ext cx="676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1</xdr:col>
      <xdr:colOff>447675</xdr:colOff>
      <xdr:row>278</xdr:row>
      <xdr:rowOff>0</xdr:rowOff>
    </xdr:to>
    <xdr:pic>
      <xdr:nvPicPr>
        <xdr:cNvPr id="20" name="Picture 2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52558950"/>
          <a:ext cx="1057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272</xdr:row>
      <xdr:rowOff>19050</xdr:rowOff>
    </xdr:from>
    <xdr:to>
      <xdr:col>2</xdr:col>
      <xdr:colOff>247650</xdr:colOff>
      <xdr:row>272</xdr:row>
      <xdr:rowOff>323850</xdr:rowOff>
    </xdr:to>
    <xdr:pic>
      <xdr:nvPicPr>
        <xdr:cNvPr id="21" name="Picture 2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5157787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267</xdr:row>
      <xdr:rowOff>19050</xdr:rowOff>
    </xdr:from>
    <xdr:to>
      <xdr:col>2</xdr:col>
      <xdr:colOff>247650</xdr:colOff>
      <xdr:row>267</xdr:row>
      <xdr:rowOff>323850</xdr:rowOff>
    </xdr:to>
    <xdr:pic>
      <xdr:nvPicPr>
        <xdr:cNvPr id="22" name="Picture 2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5057775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262</xdr:row>
      <xdr:rowOff>19050</xdr:rowOff>
    </xdr:from>
    <xdr:to>
      <xdr:col>2</xdr:col>
      <xdr:colOff>247650</xdr:colOff>
      <xdr:row>262</xdr:row>
      <xdr:rowOff>323850</xdr:rowOff>
    </xdr:to>
    <xdr:pic>
      <xdr:nvPicPr>
        <xdr:cNvPr id="23" name="Picture 2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4957762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9525</xdr:rowOff>
    </xdr:from>
    <xdr:to>
      <xdr:col>3</xdr:col>
      <xdr:colOff>371475</xdr:colOff>
      <xdr:row>255</xdr:row>
      <xdr:rowOff>323850</xdr:rowOff>
    </xdr:to>
    <xdr:pic>
      <xdr:nvPicPr>
        <xdr:cNvPr id="24" name="Picture 2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8244125"/>
          <a:ext cx="2200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3</xdr:col>
      <xdr:colOff>333375</xdr:colOff>
      <xdr:row>245</xdr:row>
      <xdr:rowOff>0</xdr:rowOff>
    </xdr:to>
    <xdr:pic>
      <xdr:nvPicPr>
        <xdr:cNvPr id="25" name="Picture 2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6262925"/>
          <a:ext cx="2162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4</xdr:col>
      <xdr:colOff>104775</xdr:colOff>
      <xdr:row>234</xdr:row>
      <xdr:rowOff>0</xdr:rowOff>
    </xdr:to>
    <xdr:pic>
      <xdr:nvPicPr>
        <xdr:cNvPr id="26" name="Picture 2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4291250"/>
          <a:ext cx="2543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2</xdr:col>
      <xdr:colOff>600075</xdr:colOff>
      <xdr:row>228</xdr:row>
      <xdr:rowOff>0</xdr:rowOff>
    </xdr:to>
    <xdr:pic>
      <xdr:nvPicPr>
        <xdr:cNvPr id="27" name="Picture 2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43129200"/>
          <a:ext cx="1819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4</xdr:col>
      <xdr:colOff>104775</xdr:colOff>
      <xdr:row>219</xdr:row>
      <xdr:rowOff>0</xdr:rowOff>
    </xdr:to>
    <xdr:pic>
      <xdr:nvPicPr>
        <xdr:cNvPr id="28" name="Picture 26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41481375"/>
          <a:ext cx="2543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9525</xdr:rowOff>
    </xdr:from>
    <xdr:to>
      <xdr:col>1</xdr:col>
      <xdr:colOff>142875</xdr:colOff>
      <xdr:row>211</xdr:row>
      <xdr:rowOff>323850</xdr:rowOff>
    </xdr:to>
    <xdr:pic>
      <xdr:nvPicPr>
        <xdr:cNvPr id="29" name="Picture 26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40166925"/>
          <a:ext cx="752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9525</xdr:rowOff>
    </xdr:from>
    <xdr:to>
      <xdr:col>1</xdr:col>
      <xdr:colOff>104775</xdr:colOff>
      <xdr:row>204</xdr:row>
      <xdr:rowOff>323850</xdr:rowOff>
    </xdr:to>
    <xdr:pic>
      <xdr:nvPicPr>
        <xdr:cNvPr id="30" name="Picture 26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8842950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9525</xdr:rowOff>
    </xdr:from>
    <xdr:to>
      <xdr:col>1</xdr:col>
      <xdr:colOff>104775</xdr:colOff>
      <xdr:row>197</xdr:row>
      <xdr:rowOff>323850</xdr:rowOff>
    </xdr:to>
    <xdr:pic>
      <xdr:nvPicPr>
        <xdr:cNvPr id="31" name="Picture 26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7518975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9525</xdr:rowOff>
    </xdr:from>
    <xdr:to>
      <xdr:col>1</xdr:col>
      <xdr:colOff>104775</xdr:colOff>
      <xdr:row>190</xdr:row>
      <xdr:rowOff>323850</xdr:rowOff>
    </xdr:to>
    <xdr:pic>
      <xdr:nvPicPr>
        <xdr:cNvPr id="32" name="Picture 26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6195000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333375</xdr:colOff>
      <xdr:row>184</xdr:row>
      <xdr:rowOff>0</xdr:rowOff>
    </xdr:to>
    <xdr:pic>
      <xdr:nvPicPr>
        <xdr:cNvPr id="33" name="Picture 26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4861500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9525</xdr:rowOff>
    </xdr:from>
    <xdr:to>
      <xdr:col>1</xdr:col>
      <xdr:colOff>447675</xdr:colOff>
      <xdr:row>177</xdr:row>
      <xdr:rowOff>323850</xdr:rowOff>
    </xdr:to>
    <xdr:pic>
      <xdr:nvPicPr>
        <xdr:cNvPr id="34" name="Picture 26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3708975"/>
          <a:ext cx="1057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19050</xdr:rowOff>
    </xdr:from>
    <xdr:to>
      <xdr:col>1</xdr:col>
      <xdr:colOff>447675</xdr:colOff>
      <xdr:row>170</xdr:row>
      <xdr:rowOff>323850</xdr:rowOff>
    </xdr:to>
    <xdr:pic>
      <xdr:nvPicPr>
        <xdr:cNvPr id="35" name="Picture 26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2394525"/>
          <a:ext cx="1057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3</xdr:col>
      <xdr:colOff>66675</xdr:colOff>
      <xdr:row>162</xdr:row>
      <xdr:rowOff>295275</xdr:rowOff>
    </xdr:to>
    <xdr:pic>
      <xdr:nvPicPr>
        <xdr:cNvPr id="36" name="Picture 27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0889575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1</xdr:col>
      <xdr:colOff>142875</xdr:colOff>
      <xdr:row>155</xdr:row>
      <xdr:rowOff>295275</xdr:rowOff>
    </xdr:to>
    <xdr:pic>
      <xdr:nvPicPr>
        <xdr:cNvPr id="37" name="Picture 27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9565600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142875</xdr:colOff>
      <xdr:row>148</xdr:row>
      <xdr:rowOff>295275</xdr:rowOff>
    </xdr:to>
    <xdr:pic>
      <xdr:nvPicPr>
        <xdr:cNvPr id="38" name="Picture 27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8241625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1</xdr:col>
      <xdr:colOff>142875</xdr:colOff>
      <xdr:row>141</xdr:row>
      <xdr:rowOff>295275</xdr:rowOff>
    </xdr:to>
    <xdr:pic>
      <xdr:nvPicPr>
        <xdr:cNvPr id="39" name="Picture 27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6917650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134</xdr:row>
      <xdr:rowOff>9525</xdr:rowOff>
    </xdr:from>
    <xdr:to>
      <xdr:col>1</xdr:col>
      <xdr:colOff>495300</xdr:colOff>
      <xdr:row>134</xdr:row>
      <xdr:rowOff>285750</xdr:rowOff>
    </xdr:to>
    <xdr:pic>
      <xdr:nvPicPr>
        <xdr:cNvPr id="40" name="Picture 27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25603200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127</xdr:row>
      <xdr:rowOff>9525</xdr:rowOff>
    </xdr:from>
    <xdr:to>
      <xdr:col>1</xdr:col>
      <xdr:colOff>495300</xdr:colOff>
      <xdr:row>127</xdr:row>
      <xdr:rowOff>285750</xdr:rowOff>
    </xdr:to>
    <xdr:pic>
      <xdr:nvPicPr>
        <xdr:cNvPr id="41" name="Picture 27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24279225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120</xdr:row>
      <xdr:rowOff>9525</xdr:rowOff>
    </xdr:from>
    <xdr:to>
      <xdr:col>1</xdr:col>
      <xdr:colOff>495300</xdr:colOff>
      <xdr:row>120</xdr:row>
      <xdr:rowOff>285750</xdr:rowOff>
    </xdr:to>
    <xdr:pic>
      <xdr:nvPicPr>
        <xdr:cNvPr id="42" name="Picture 27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22955250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113</xdr:row>
      <xdr:rowOff>9525</xdr:rowOff>
    </xdr:from>
    <xdr:to>
      <xdr:col>1</xdr:col>
      <xdr:colOff>495300</xdr:colOff>
      <xdr:row>113</xdr:row>
      <xdr:rowOff>285750</xdr:rowOff>
    </xdr:to>
    <xdr:pic>
      <xdr:nvPicPr>
        <xdr:cNvPr id="43" name="Picture 27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21631275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108</xdr:row>
      <xdr:rowOff>9525</xdr:rowOff>
    </xdr:from>
    <xdr:to>
      <xdr:col>1</xdr:col>
      <xdr:colOff>495300</xdr:colOff>
      <xdr:row>108</xdr:row>
      <xdr:rowOff>285750</xdr:rowOff>
    </xdr:to>
    <xdr:pic>
      <xdr:nvPicPr>
        <xdr:cNvPr id="44" name="Picture 27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20631150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101</xdr:row>
      <xdr:rowOff>9525</xdr:rowOff>
    </xdr:from>
    <xdr:to>
      <xdr:col>1</xdr:col>
      <xdr:colOff>495300</xdr:colOff>
      <xdr:row>101</xdr:row>
      <xdr:rowOff>285750</xdr:rowOff>
    </xdr:to>
    <xdr:pic>
      <xdr:nvPicPr>
        <xdr:cNvPr id="45" name="Picture 27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19307175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94</xdr:row>
      <xdr:rowOff>9525</xdr:rowOff>
    </xdr:from>
    <xdr:to>
      <xdr:col>1</xdr:col>
      <xdr:colOff>495300</xdr:colOff>
      <xdr:row>94</xdr:row>
      <xdr:rowOff>285750</xdr:rowOff>
    </xdr:to>
    <xdr:pic>
      <xdr:nvPicPr>
        <xdr:cNvPr id="46" name="Picture 28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17983200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87</xdr:row>
      <xdr:rowOff>9525</xdr:rowOff>
    </xdr:from>
    <xdr:to>
      <xdr:col>1</xdr:col>
      <xdr:colOff>495300</xdr:colOff>
      <xdr:row>87</xdr:row>
      <xdr:rowOff>285750</xdr:rowOff>
    </xdr:to>
    <xdr:pic>
      <xdr:nvPicPr>
        <xdr:cNvPr id="47" name="Picture 28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16659225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9525</xdr:rowOff>
    </xdr:from>
    <xdr:to>
      <xdr:col>1</xdr:col>
      <xdr:colOff>495300</xdr:colOff>
      <xdr:row>77</xdr:row>
      <xdr:rowOff>285750</xdr:rowOff>
    </xdr:to>
    <xdr:pic>
      <xdr:nvPicPr>
        <xdr:cNvPr id="48" name="Picture 28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14849475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1</xdr:col>
      <xdr:colOff>104775</xdr:colOff>
      <xdr:row>71</xdr:row>
      <xdr:rowOff>304800</xdr:rowOff>
    </xdr:to>
    <xdr:pic>
      <xdr:nvPicPr>
        <xdr:cNvPr id="49" name="Picture 28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3677900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</xdr:col>
      <xdr:colOff>104775</xdr:colOff>
      <xdr:row>65</xdr:row>
      <xdr:rowOff>304800</xdr:rowOff>
    </xdr:to>
    <xdr:pic>
      <xdr:nvPicPr>
        <xdr:cNvPr id="50" name="Picture 28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2515850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1</xdr:col>
      <xdr:colOff>104775</xdr:colOff>
      <xdr:row>59</xdr:row>
      <xdr:rowOff>304800</xdr:rowOff>
    </xdr:to>
    <xdr:pic>
      <xdr:nvPicPr>
        <xdr:cNvPr id="51" name="Picture 28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1353800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104775</xdr:colOff>
      <xdr:row>54</xdr:row>
      <xdr:rowOff>304800</xdr:rowOff>
    </xdr:to>
    <xdr:pic>
      <xdr:nvPicPr>
        <xdr:cNvPr id="52" name="Picture 28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0353675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3</xdr:col>
      <xdr:colOff>371475</xdr:colOff>
      <xdr:row>47</xdr:row>
      <xdr:rowOff>295275</xdr:rowOff>
    </xdr:to>
    <xdr:pic>
      <xdr:nvPicPr>
        <xdr:cNvPr id="53" name="Picture 28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9029700"/>
          <a:ext cx="2200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3</xdr:col>
      <xdr:colOff>371475</xdr:colOff>
      <xdr:row>40</xdr:row>
      <xdr:rowOff>295275</xdr:rowOff>
    </xdr:to>
    <xdr:pic>
      <xdr:nvPicPr>
        <xdr:cNvPr id="54" name="Picture 28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7705725"/>
          <a:ext cx="2200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3</xdr:col>
      <xdr:colOff>371475</xdr:colOff>
      <xdr:row>32</xdr:row>
      <xdr:rowOff>295275</xdr:rowOff>
    </xdr:to>
    <xdr:pic>
      <xdr:nvPicPr>
        <xdr:cNvPr id="55" name="Picture 29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6219825"/>
          <a:ext cx="2200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3</xdr:col>
      <xdr:colOff>371475</xdr:colOff>
      <xdr:row>24</xdr:row>
      <xdr:rowOff>295275</xdr:rowOff>
    </xdr:to>
    <xdr:pic>
      <xdr:nvPicPr>
        <xdr:cNvPr id="56" name="Picture 29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4733925"/>
          <a:ext cx="2200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142875</xdr:colOff>
      <xdr:row>19</xdr:row>
      <xdr:rowOff>304800</xdr:rowOff>
    </xdr:to>
    <xdr:pic>
      <xdr:nvPicPr>
        <xdr:cNvPr id="57" name="Picture 29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733800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142875</xdr:colOff>
      <xdr:row>14</xdr:row>
      <xdr:rowOff>304800</xdr:rowOff>
    </xdr:to>
    <xdr:pic>
      <xdr:nvPicPr>
        <xdr:cNvPr id="58" name="Picture 29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733675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142875</xdr:colOff>
      <xdr:row>9</xdr:row>
      <xdr:rowOff>304800</xdr:rowOff>
    </xdr:to>
    <xdr:pic>
      <xdr:nvPicPr>
        <xdr:cNvPr id="59" name="Picture 29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733550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142875</xdr:colOff>
      <xdr:row>4</xdr:row>
      <xdr:rowOff>304800</xdr:rowOff>
    </xdr:to>
    <xdr:pic>
      <xdr:nvPicPr>
        <xdr:cNvPr id="60" name="Picture 29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733425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440</xdr:row>
      <xdr:rowOff>0</xdr:rowOff>
    </xdr:from>
    <xdr:to>
      <xdr:col>11</xdr:col>
      <xdr:colOff>0</xdr:colOff>
      <xdr:row>440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00850" y="8178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Tepelný výkon dle EN442</a:t>
          </a:r>
        </a:p>
      </xdr:txBody>
    </xdr:sp>
    <xdr:clientData/>
  </xdr:twoCellAnchor>
  <xdr:twoCellAnchor>
    <xdr:from>
      <xdr:col>11</xdr:col>
      <xdr:colOff>0</xdr:colOff>
      <xdr:row>440</xdr:row>
      <xdr:rowOff>0</xdr:rowOff>
    </xdr:from>
    <xdr:to>
      <xdr:col>11</xdr:col>
      <xdr:colOff>0</xdr:colOff>
      <xdr:row>440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00850" y="8178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Tepelný výkon dle EN442</a:t>
          </a:r>
        </a:p>
      </xdr:txBody>
    </xdr:sp>
    <xdr:clientData/>
  </xdr:twoCellAnchor>
  <xdr:twoCellAnchor>
    <xdr:from>
      <xdr:col>11</xdr:col>
      <xdr:colOff>0</xdr:colOff>
      <xdr:row>440</xdr:row>
      <xdr:rowOff>0</xdr:rowOff>
    </xdr:from>
    <xdr:to>
      <xdr:col>11</xdr:col>
      <xdr:colOff>0</xdr:colOff>
      <xdr:row>440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00850" y="8178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Tepelný výkon dle EN442</a:t>
          </a:r>
        </a:p>
      </xdr:txBody>
    </xdr:sp>
    <xdr:clientData/>
  </xdr:twoCellAnchor>
  <xdr:twoCellAnchor>
    <xdr:from>
      <xdr:col>11</xdr:col>
      <xdr:colOff>0</xdr:colOff>
      <xdr:row>440</xdr:row>
      <xdr:rowOff>0</xdr:rowOff>
    </xdr:from>
    <xdr:to>
      <xdr:col>11</xdr:col>
      <xdr:colOff>0</xdr:colOff>
      <xdr:row>440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00850" y="8178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Tepelný výkon dle EN442</a:t>
          </a:r>
        </a:p>
      </xdr:txBody>
    </xdr:sp>
    <xdr:clientData/>
  </xdr:twoCellAnchor>
  <xdr:twoCellAnchor>
    <xdr:from>
      <xdr:col>11</xdr:col>
      <xdr:colOff>0</xdr:colOff>
      <xdr:row>440</xdr:row>
      <xdr:rowOff>0</xdr:rowOff>
    </xdr:from>
    <xdr:to>
      <xdr:col>11</xdr:col>
      <xdr:colOff>0</xdr:colOff>
      <xdr:row>440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00850" y="8178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Tepelný výkon dle EN442</a:t>
          </a:r>
        </a:p>
      </xdr:txBody>
    </xdr:sp>
    <xdr:clientData/>
  </xdr:twoCellAnchor>
  <xdr:twoCellAnchor editAs="oneCell">
    <xdr:from>
      <xdr:col>0</xdr:col>
      <xdr:colOff>38100</xdr:colOff>
      <xdr:row>430</xdr:row>
      <xdr:rowOff>9525</xdr:rowOff>
    </xdr:from>
    <xdr:to>
      <xdr:col>4</xdr:col>
      <xdr:colOff>142875</xdr:colOff>
      <xdr:row>430</xdr:row>
      <xdr:rowOff>323850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9990950"/>
          <a:ext cx="2543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405</xdr:row>
      <xdr:rowOff>0</xdr:rowOff>
    </xdr:from>
    <xdr:to>
      <xdr:col>3</xdr:col>
      <xdr:colOff>257175</xdr:colOff>
      <xdr:row>406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5799950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380</xdr:row>
      <xdr:rowOff>9525</xdr:rowOff>
    </xdr:from>
    <xdr:to>
      <xdr:col>4</xdr:col>
      <xdr:colOff>190500</xdr:colOff>
      <xdr:row>380</xdr:row>
      <xdr:rowOff>323850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1570850"/>
          <a:ext cx="2581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4</xdr:col>
      <xdr:colOff>28575</xdr:colOff>
      <xdr:row>373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0075425"/>
          <a:ext cx="2466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361</xdr:row>
      <xdr:rowOff>0</xdr:rowOff>
    </xdr:from>
    <xdr:to>
      <xdr:col>4</xdr:col>
      <xdr:colOff>190500</xdr:colOff>
      <xdr:row>362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68103750"/>
          <a:ext cx="2619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354</xdr:row>
      <xdr:rowOff>19050</xdr:rowOff>
    </xdr:from>
    <xdr:to>
      <xdr:col>1</xdr:col>
      <xdr:colOff>95250</xdr:colOff>
      <xdr:row>354</xdr:row>
      <xdr:rowOff>323850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66798825"/>
          <a:ext cx="676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346</xdr:row>
      <xdr:rowOff>28575</xdr:rowOff>
    </xdr:from>
    <xdr:to>
      <xdr:col>4</xdr:col>
      <xdr:colOff>161925</xdr:colOff>
      <xdr:row>346</xdr:row>
      <xdr:rowOff>342900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65303400"/>
          <a:ext cx="2581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3</xdr:col>
      <xdr:colOff>333375</xdr:colOff>
      <xdr:row>336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3303150"/>
          <a:ext cx="2162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324</xdr:row>
      <xdr:rowOff>9525</xdr:rowOff>
    </xdr:from>
    <xdr:to>
      <xdr:col>4</xdr:col>
      <xdr:colOff>85725</xdr:colOff>
      <xdr:row>324</xdr:row>
      <xdr:rowOff>323850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1341000"/>
          <a:ext cx="2524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1</xdr:col>
      <xdr:colOff>104775</xdr:colOff>
      <xdr:row>319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0169425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1</xdr:col>
      <xdr:colOff>104775</xdr:colOff>
      <xdr:row>313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898832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3</xdr:col>
      <xdr:colOff>323850</xdr:colOff>
      <xdr:row>308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7988200"/>
          <a:ext cx="2152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297</xdr:row>
      <xdr:rowOff>9525</xdr:rowOff>
    </xdr:from>
    <xdr:to>
      <xdr:col>1</xdr:col>
      <xdr:colOff>123825</xdr:colOff>
      <xdr:row>297</xdr:row>
      <xdr:rowOff>323850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56187975"/>
          <a:ext cx="676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287</xdr:row>
      <xdr:rowOff>9525</xdr:rowOff>
    </xdr:from>
    <xdr:to>
      <xdr:col>1</xdr:col>
      <xdr:colOff>123825</xdr:colOff>
      <xdr:row>287</xdr:row>
      <xdr:rowOff>323850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54378225"/>
          <a:ext cx="676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1</xdr:col>
      <xdr:colOff>447675</xdr:colOff>
      <xdr:row>278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52558950"/>
          <a:ext cx="1057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272</xdr:row>
      <xdr:rowOff>19050</xdr:rowOff>
    </xdr:from>
    <xdr:to>
      <xdr:col>2</xdr:col>
      <xdr:colOff>247650</xdr:colOff>
      <xdr:row>272</xdr:row>
      <xdr:rowOff>323850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5157787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267</xdr:row>
      <xdr:rowOff>19050</xdr:rowOff>
    </xdr:from>
    <xdr:to>
      <xdr:col>2</xdr:col>
      <xdr:colOff>247650</xdr:colOff>
      <xdr:row>267</xdr:row>
      <xdr:rowOff>323850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5057775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262</xdr:row>
      <xdr:rowOff>19050</xdr:rowOff>
    </xdr:from>
    <xdr:to>
      <xdr:col>2</xdr:col>
      <xdr:colOff>247650</xdr:colOff>
      <xdr:row>262</xdr:row>
      <xdr:rowOff>323850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4957762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9525</xdr:rowOff>
    </xdr:from>
    <xdr:to>
      <xdr:col>3</xdr:col>
      <xdr:colOff>371475</xdr:colOff>
      <xdr:row>255</xdr:row>
      <xdr:rowOff>323850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8244125"/>
          <a:ext cx="2200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3</xdr:col>
      <xdr:colOff>333375</xdr:colOff>
      <xdr:row>245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6262925"/>
          <a:ext cx="2162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4</xdr:col>
      <xdr:colOff>104775</xdr:colOff>
      <xdr:row>234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4291250"/>
          <a:ext cx="2543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2</xdr:col>
      <xdr:colOff>600075</xdr:colOff>
      <xdr:row>228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43129200"/>
          <a:ext cx="1819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4</xdr:col>
      <xdr:colOff>104775</xdr:colOff>
      <xdr:row>219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41481375"/>
          <a:ext cx="2543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9525</xdr:rowOff>
    </xdr:from>
    <xdr:to>
      <xdr:col>1</xdr:col>
      <xdr:colOff>142875</xdr:colOff>
      <xdr:row>211</xdr:row>
      <xdr:rowOff>323850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40166925"/>
          <a:ext cx="752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9525</xdr:rowOff>
    </xdr:from>
    <xdr:to>
      <xdr:col>1</xdr:col>
      <xdr:colOff>104775</xdr:colOff>
      <xdr:row>204</xdr:row>
      <xdr:rowOff>323850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8842950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9525</xdr:rowOff>
    </xdr:from>
    <xdr:to>
      <xdr:col>1</xdr:col>
      <xdr:colOff>104775</xdr:colOff>
      <xdr:row>197</xdr:row>
      <xdr:rowOff>323850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7518975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9525</xdr:rowOff>
    </xdr:from>
    <xdr:to>
      <xdr:col>1</xdr:col>
      <xdr:colOff>104775</xdr:colOff>
      <xdr:row>190</xdr:row>
      <xdr:rowOff>323850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6195000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333375</xdr:colOff>
      <xdr:row>184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4861500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9525</xdr:rowOff>
    </xdr:from>
    <xdr:to>
      <xdr:col>1</xdr:col>
      <xdr:colOff>447675</xdr:colOff>
      <xdr:row>177</xdr:row>
      <xdr:rowOff>323850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3708975"/>
          <a:ext cx="1057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19050</xdr:rowOff>
    </xdr:from>
    <xdr:to>
      <xdr:col>1</xdr:col>
      <xdr:colOff>447675</xdr:colOff>
      <xdr:row>170</xdr:row>
      <xdr:rowOff>323850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2394525"/>
          <a:ext cx="1057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3</xdr:col>
      <xdr:colOff>66675</xdr:colOff>
      <xdr:row>162</xdr:row>
      <xdr:rowOff>295275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0889575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1</xdr:col>
      <xdr:colOff>142875</xdr:colOff>
      <xdr:row>155</xdr:row>
      <xdr:rowOff>295275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9565600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142875</xdr:colOff>
      <xdr:row>148</xdr:row>
      <xdr:rowOff>295275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8241625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1</xdr:col>
      <xdr:colOff>142875</xdr:colOff>
      <xdr:row>141</xdr:row>
      <xdr:rowOff>295275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6917650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134</xdr:row>
      <xdr:rowOff>9525</xdr:rowOff>
    </xdr:from>
    <xdr:to>
      <xdr:col>1</xdr:col>
      <xdr:colOff>495300</xdr:colOff>
      <xdr:row>134</xdr:row>
      <xdr:rowOff>285750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25603200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127</xdr:row>
      <xdr:rowOff>9525</xdr:rowOff>
    </xdr:from>
    <xdr:to>
      <xdr:col>1</xdr:col>
      <xdr:colOff>495300</xdr:colOff>
      <xdr:row>127</xdr:row>
      <xdr:rowOff>285750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24279225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120</xdr:row>
      <xdr:rowOff>9525</xdr:rowOff>
    </xdr:from>
    <xdr:to>
      <xdr:col>1</xdr:col>
      <xdr:colOff>495300</xdr:colOff>
      <xdr:row>120</xdr:row>
      <xdr:rowOff>285750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22955250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113</xdr:row>
      <xdr:rowOff>9525</xdr:rowOff>
    </xdr:from>
    <xdr:to>
      <xdr:col>1</xdr:col>
      <xdr:colOff>495300</xdr:colOff>
      <xdr:row>113</xdr:row>
      <xdr:rowOff>285750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21631275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108</xdr:row>
      <xdr:rowOff>9525</xdr:rowOff>
    </xdr:from>
    <xdr:to>
      <xdr:col>1</xdr:col>
      <xdr:colOff>495300</xdr:colOff>
      <xdr:row>108</xdr:row>
      <xdr:rowOff>285750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20631150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101</xdr:row>
      <xdr:rowOff>9525</xdr:rowOff>
    </xdr:from>
    <xdr:to>
      <xdr:col>1</xdr:col>
      <xdr:colOff>495300</xdr:colOff>
      <xdr:row>101</xdr:row>
      <xdr:rowOff>285750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19307175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94</xdr:row>
      <xdr:rowOff>9525</xdr:rowOff>
    </xdr:from>
    <xdr:to>
      <xdr:col>1</xdr:col>
      <xdr:colOff>495300</xdr:colOff>
      <xdr:row>94</xdr:row>
      <xdr:rowOff>285750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17983200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87</xdr:row>
      <xdr:rowOff>9525</xdr:rowOff>
    </xdr:from>
    <xdr:to>
      <xdr:col>1</xdr:col>
      <xdr:colOff>495300</xdr:colOff>
      <xdr:row>87</xdr:row>
      <xdr:rowOff>285750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16659225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9525</xdr:rowOff>
    </xdr:from>
    <xdr:to>
      <xdr:col>1</xdr:col>
      <xdr:colOff>495300</xdr:colOff>
      <xdr:row>77</xdr:row>
      <xdr:rowOff>285750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14849475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1</xdr:col>
      <xdr:colOff>104775</xdr:colOff>
      <xdr:row>71</xdr:row>
      <xdr:rowOff>304800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3677900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</xdr:col>
      <xdr:colOff>104775</xdr:colOff>
      <xdr:row>65</xdr:row>
      <xdr:rowOff>304800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2515850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1</xdr:col>
      <xdr:colOff>104775</xdr:colOff>
      <xdr:row>59</xdr:row>
      <xdr:rowOff>304800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1353800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104775</xdr:colOff>
      <xdr:row>54</xdr:row>
      <xdr:rowOff>304800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0353675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3</xdr:col>
      <xdr:colOff>371475</xdr:colOff>
      <xdr:row>47</xdr:row>
      <xdr:rowOff>295275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9029700"/>
          <a:ext cx="2200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3</xdr:col>
      <xdr:colOff>371475</xdr:colOff>
      <xdr:row>40</xdr:row>
      <xdr:rowOff>295275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7705725"/>
          <a:ext cx="2200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3</xdr:col>
      <xdr:colOff>371475</xdr:colOff>
      <xdr:row>32</xdr:row>
      <xdr:rowOff>295275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6219825"/>
          <a:ext cx="2200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3</xdr:col>
      <xdr:colOff>371475</xdr:colOff>
      <xdr:row>24</xdr:row>
      <xdr:rowOff>295275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4733925"/>
          <a:ext cx="2200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142875</xdr:colOff>
      <xdr:row>19</xdr:row>
      <xdr:rowOff>304800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733800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142875</xdr:colOff>
      <xdr:row>14</xdr:row>
      <xdr:rowOff>304800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733675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142875</xdr:colOff>
      <xdr:row>9</xdr:row>
      <xdr:rowOff>304800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733550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142875</xdr:colOff>
      <xdr:row>4</xdr:row>
      <xdr:rowOff>304800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733425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35" sqref="Q35"/>
    </sheetView>
  </sheetViews>
  <sheetFormatPr defaultColWidth="9.140625" defaultRowHeight="12.75"/>
  <cols>
    <col min="9" max="10" width="9.140625" style="72" customWidth="1"/>
    <col min="12" max="14" width="3.57421875" style="114" customWidth="1"/>
  </cols>
  <sheetData>
    <row r="1" spans="2:9" ht="12.75">
      <c r="B1" s="111"/>
      <c r="C1" s="169"/>
      <c r="D1" s="250" t="s">
        <v>96</v>
      </c>
      <c r="E1" s="251"/>
      <c r="F1" s="251"/>
      <c r="G1" s="251"/>
      <c r="H1" s="251"/>
      <c r="I1" s="252"/>
    </row>
    <row r="2" spans="2:9" ht="15">
      <c r="B2" s="111"/>
      <c r="C2" s="111"/>
      <c r="D2" s="246" t="s">
        <v>93</v>
      </c>
      <c r="E2" s="247"/>
      <c r="F2" s="247" t="s">
        <v>94</v>
      </c>
      <c r="G2" s="247"/>
      <c r="H2" s="247" t="s">
        <v>95</v>
      </c>
      <c r="I2" s="248"/>
    </row>
    <row r="3" spans="2:9" ht="16.5" thickBot="1">
      <c r="B3" s="111"/>
      <c r="C3" s="111"/>
      <c r="D3" s="244">
        <v>70</v>
      </c>
      <c r="E3" s="245"/>
      <c r="F3" s="245">
        <v>65</v>
      </c>
      <c r="G3" s="245"/>
      <c r="H3" s="245">
        <v>20</v>
      </c>
      <c r="I3" s="249"/>
    </row>
    <row r="4" ht="13.5" thickBot="1"/>
    <row r="5" spans="1:14" ht="25.5" customHeight="1" thickBot="1">
      <c r="A5" s="184" t="s">
        <v>131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1:14" ht="12.75">
      <c r="A6" s="181" t="s">
        <v>1</v>
      </c>
      <c r="B6" s="178" t="s">
        <v>2</v>
      </c>
      <c r="C6" s="178" t="s">
        <v>3</v>
      </c>
      <c r="D6" s="178" t="s">
        <v>4</v>
      </c>
      <c r="E6" s="178" t="s">
        <v>5</v>
      </c>
      <c r="F6" s="180" t="s">
        <v>6</v>
      </c>
      <c r="G6" s="180"/>
      <c r="H6" s="180"/>
      <c r="I6" s="178" t="s">
        <v>7</v>
      </c>
      <c r="J6" s="178" t="s">
        <v>82</v>
      </c>
      <c r="K6" s="178" t="s">
        <v>8</v>
      </c>
      <c r="L6" s="159" t="s">
        <v>93</v>
      </c>
      <c r="M6" s="160" t="s">
        <v>94</v>
      </c>
      <c r="N6" s="161" t="s">
        <v>95</v>
      </c>
    </row>
    <row r="7" spans="1:14" ht="13.5" thickBot="1">
      <c r="A7" s="182"/>
      <c r="B7" s="179"/>
      <c r="C7" s="179"/>
      <c r="D7" s="179"/>
      <c r="E7" s="179"/>
      <c r="F7" s="166" t="s">
        <v>9</v>
      </c>
      <c r="G7" s="166" t="s">
        <v>80</v>
      </c>
      <c r="H7" s="166" t="s">
        <v>10</v>
      </c>
      <c r="I7" s="179"/>
      <c r="J7" s="179"/>
      <c r="K7" s="183"/>
      <c r="L7" s="156">
        <f>$D$3</f>
        <v>70</v>
      </c>
      <c r="M7" s="157">
        <f>$F$3</f>
        <v>65</v>
      </c>
      <c r="N7" s="158">
        <f>$H$3</f>
        <v>20</v>
      </c>
    </row>
    <row r="8" spans="1:14" ht="13.5" thickBot="1">
      <c r="A8" s="116" t="s">
        <v>129</v>
      </c>
      <c r="B8" s="117">
        <v>58</v>
      </c>
      <c r="C8" s="118">
        <v>18</v>
      </c>
      <c r="D8" s="118">
        <v>4.9</v>
      </c>
      <c r="E8" s="119">
        <v>1.28</v>
      </c>
      <c r="F8" s="117">
        <v>683</v>
      </c>
      <c r="G8" s="117">
        <v>555</v>
      </c>
      <c r="H8" s="117">
        <v>355</v>
      </c>
      <c r="I8" s="120" t="s">
        <v>130</v>
      </c>
      <c r="J8" s="120" t="s">
        <v>92</v>
      </c>
      <c r="K8" s="121">
        <v>50</v>
      </c>
      <c r="L8" s="175">
        <f>IF((($F$3-$H$3)/($D$3-$H$3))&lt;0.7,$F8*(($D$3-$F$3)/(LN(($D$3-$H$3)/($F$3-$H$3)))/((75-65)/LN((75-20)/(65-20))))^$E8,$F8*((($D$3+$F$3)/2-$H$3)/((75+65)/2-20))^$E8)</f>
        <v>639.5977369680384</v>
      </c>
      <c r="M8" s="176"/>
      <c r="N8" s="177"/>
    </row>
    <row r="9" spans="1:14" ht="13.5" thickBot="1">
      <c r="A9" s="83"/>
      <c r="B9" s="76"/>
      <c r="C9" s="122"/>
      <c r="D9" s="122"/>
      <c r="E9" s="75"/>
      <c r="F9" s="76"/>
      <c r="G9" s="76"/>
      <c r="H9" s="76"/>
      <c r="I9" s="82"/>
      <c r="J9" s="82"/>
      <c r="K9" s="78"/>
      <c r="L9" s="115"/>
      <c r="M9" s="115"/>
      <c r="N9" s="115"/>
    </row>
    <row r="10" spans="1:14" ht="25.5" customHeight="1" thickBot="1">
      <c r="A10" s="184" t="s">
        <v>132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6"/>
    </row>
    <row r="11" spans="1:14" ht="12.75">
      <c r="A11" s="181" t="s">
        <v>1</v>
      </c>
      <c r="B11" s="178" t="s">
        <v>2</v>
      </c>
      <c r="C11" s="178" t="s">
        <v>3</v>
      </c>
      <c r="D11" s="178" t="s">
        <v>4</v>
      </c>
      <c r="E11" s="178" t="s">
        <v>5</v>
      </c>
      <c r="F11" s="180" t="s">
        <v>6</v>
      </c>
      <c r="G11" s="180"/>
      <c r="H11" s="180"/>
      <c r="I11" s="178" t="s">
        <v>7</v>
      </c>
      <c r="J11" s="178" t="s">
        <v>82</v>
      </c>
      <c r="K11" s="178" t="s">
        <v>8</v>
      </c>
      <c r="L11" s="159" t="s">
        <v>93</v>
      </c>
      <c r="M11" s="160" t="s">
        <v>94</v>
      </c>
      <c r="N11" s="161" t="s">
        <v>95</v>
      </c>
    </row>
    <row r="12" spans="1:14" ht="13.5" thickBot="1">
      <c r="A12" s="182"/>
      <c r="B12" s="179"/>
      <c r="C12" s="179"/>
      <c r="D12" s="179"/>
      <c r="E12" s="179"/>
      <c r="F12" s="166" t="s">
        <v>9</v>
      </c>
      <c r="G12" s="166" t="s">
        <v>80</v>
      </c>
      <c r="H12" s="166" t="s">
        <v>10</v>
      </c>
      <c r="I12" s="179"/>
      <c r="J12" s="179"/>
      <c r="K12" s="183"/>
      <c r="L12" s="156">
        <f>$D$3</f>
        <v>70</v>
      </c>
      <c r="M12" s="157">
        <f>$F$3</f>
        <v>65</v>
      </c>
      <c r="N12" s="158">
        <f>$H$3</f>
        <v>20</v>
      </c>
    </row>
    <row r="13" spans="1:14" ht="13.5" thickBot="1">
      <c r="A13" s="116" t="s">
        <v>133</v>
      </c>
      <c r="B13" s="117">
        <v>88</v>
      </c>
      <c r="C13" s="118">
        <v>22.4</v>
      </c>
      <c r="D13" s="118">
        <v>16.2</v>
      </c>
      <c r="E13" s="119">
        <v>1.28</v>
      </c>
      <c r="F13" s="117">
        <v>861</v>
      </c>
      <c r="G13" s="117">
        <v>699</v>
      </c>
      <c r="H13" s="117">
        <v>448</v>
      </c>
      <c r="I13" s="120" t="s">
        <v>130</v>
      </c>
      <c r="J13" s="120" t="s">
        <v>92</v>
      </c>
      <c r="K13" s="121">
        <v>50</v>
      </c>
      <c r="L13" s="175">
        <f>IF((($F$3-$H$3)/($D$3-$H$3))&lt;0.7,$F13*(($D$3-$F$3)/(LN(($D$3-$H$3)/($F$3-$H$3)))/((75-65)/LN((75-20)/(65-20))))^$E13,$F13*((($D$3+$F$3)/2-$H$3)/((75+65)/2-20))^$E13)</f>
        <v>806.2864590475564</v>
      </c>
      <c r="M13" s="176"/>
      <c r="N13" s="177"/>
    </row>
    <row r="14" spans="1:14" ht="13.5" thickBot="1">
      <c r="A14" s="83"/>
      <c r="B14" s="76"/>
      <c r="C14" s="122"/>
      <c r="D14" s="122"/>
      <c r="E14" s="75"/>
      <c r="F14" s="76"/>
      <c r="G14" s="76"/>
      <c r="H14" s="76"/>
      <c r="I14" s="82"/>
      <c r="J14" s="82"/>
      <c r="K14" s="78"/>
      <c r="L14" s="115"/>
      <c r="M14" s="115"/>
      <c r="N14" s="115"/>
    </row>
    <row r="15" spans="1:14" ht="25.5" customHeight="1" thickBot="1">
      <c r="A15" s="184" t="s">
        <v>134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6"/>
    </row>
    <row r="16" spans="1:14" ht="12.75">
      <c r="A16" s="181" t="s">
        <v>1</v>
      </c>
      <c r="B16" s="178" t="s">
        <v>2</v>
      </c>
      <c r="C16" s="178" t="s">
        <v>3</v>
      </c>
      <c r="D16" s="178" t="s">
        <v>4</v>
      </c>
      <c r="E16" s="178" t="s">
        <v>5</v>
      </c>
      <c r="F16" s="180" t="s">
        <v>6</v>
      </c>
      <c r="G16" s="180"/>
      <c r="H16" s="180"/>
      <c r="I16" s="178" t="s">
        <v>7</v>
      </c>
      <c r="J16" s="178" t="s">
        <v>82</v>
      </c>
      <c r="K16" s="178" t="s">
        <v>8</v>
      </c>
      <c r="L16" s="159" t="s">
        <v>93</v>
      </c>
      <c r="M16" s="160" t="s">
        <v>94</v>
      </c>
      <c r="N16" s="161" t="s">
        <v>95</v>
      </c>
    </row>
    <row r="17" spans="1:14" ht="13.5" thickBot="1">
      <c r="A17" s="182"/>
      <c r="B17" s="179"/>
      <c r="C17" s="179"/>
      <c r="D17" s="179"/>
      <c r="E17" s="179"/>
      <c r="F17" s="166" t="s">
        <v>9</v>
      </c>
      <c r="G17" s="166" t="s">
        <v>80</v>
      </c>
      <c r="H17" s="166" t="s">
        <v>10</v>
      </c>
      <c r="I17" s="179"/>
      <c r="J17" s="179"/>
      <c r="K17" s="183"/>
      <c r="L17" s="156">
        <f>$D$3</f>
        <v>70</v>
      </c>
      <c r="M17" s="157">
        <f>$F$3</f>
        <v>65</v>
      </c>
      <c r="N17" s="158">
        <f>$H$3</f>
        <v>20</v>
      </c>
    </row>
    <row r="18" spans="1:14" ht="13.5" thickBot="1">
      <c r="A18" s="116" t="s">
        <v>135</v>
      </c>
      <c r="B18" s="117">
        <v>48</v>
      </c>
      <c r="C18" s="118">
        <v>11.2</v>
      </c>
      <c r="D18" s="118">
        <v>5.6</v>
      </c>
      <c r="E18" s="119">
        <v>1.3</v>
      </c>
      <c r="F18" s="117">
        <v>429</v>
      </c>
      <c r="G18" s="117">
        <v>348</v>
      </c>
      <c r="H18" s="117">
        <v>221</v>
      </c>
      <c r="I18" s="120" t="s">
        <v>130</v>
      </c>
      <c r="J18" s="120" t="s">
        <v>92</v>
      </c>
      <c r="K18" s="121">
        <v>470</v>
      </c>
      <c r="L18" s="175">
        <f>IF((($F$3-$H$3)/($D$3-$H$3))&lt;0.7,$F18*(($D$3-$F$3)/(LN(($D$3-$H$3)/($F$3-$H$3)))/((75-65)/LN((75-20)/(65-20))))^$E18,$F18*((($D$3+$F$3)/2-$H$3)/((75+65)/2-20))^$E18)</f>
        <v>401.3266307307527</v>
      </c>
      <c r="M18" s="176"/>
      <c r="N18" s="177"/>
    </row>
    <row r="19" spans="1:14" ht="13.5" thickBot="1">
      <c r="A19" s="83"/>
      <c r="B19" s="76"/>
      <c r="C19" s="122"/>
      <c r="D19" s="122"/>
      <c r="E19" s="75"/>
      <c r="F19" s="76"/>
      <c r="G19" s="76"/>
      <c r="H19" s="76"/>
      <c r="I19" s="82"/>
      <c r="J19" s="82"/>
      <c r="K19" s="78"/>
      <c r="L19" s="115"/>
      <c r="M19" s="115"/>
      <c r="N19" s="115"/>
    </row>
    <row r="20" spans="1:14" ht="25.5" customHeight="1" thickBot="1">
      <c r="A20" s="184" t="s">
        <v>136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6"/>
    </row>
    <row r="21" spans="1:14" ht="12.75">
      <c r="A21" s="221" t="s">
        <v>1</v>
      </c>
      <c r="B21" s="178" t="s">
        <v>2</v>
      </c>
      <c r="C21" s="178" t="s">
        <v>3</v>
      </c>
      <c r="D21" s="178" t="s">
        <v>4</v>
      </c>
      <c r="E21" s="178" t="s">
        <v>5</v>
      </c>
      <c r="F21" s="180" t="s">
        <v>6</v>
      </c>
      <c r="G21" s="180"/>
      <c r="H21" s="180"/>
      <c r="I21" s="178" t="s">
        <v>7</v>
      </c>
      <c r="J21" s="178" t="s">
        <v>82</v>
      </c>
      <c r="K21" s="178" t="s">
        <v>8</v>
      </c>
      <c r="L21" s="159" t="s">
        <v>93</v>
      </c>
      <c r="M21" s="160" t="s">
        <v>94</v>
      </c>
      <c r="N21" s="161" t="s">
        <v>95</v>
      </c>
    </row>
    <row r="22" spans="1:14" ht="13.5" thickBot="1">
      <c r="A22" s="222"/>
      <c r="B22" s="179"/>
      <c r="C22" s="179"/>
      <c r="D22" s="179"/>
      <c r="E22" s="179"/>
      <c r="F22" s="166" t="s">
        <v>9</v>
      </c>
      <c r="G22" s="166" t="s">
        <v>80</v>
      </c>
      <c r="H22" s="166" t="s">
        <v>10</v>
      </c>
      <c r="I22" s="179"/>
      <c r="J22" s="179"/>
      <c r="K22" s="183"/>
      <c r="L22" s="156">
        <f>$D$3</f>
        <v>70</v>
      </c>
      <c r="M22" s="157">
        <f>$F$3</f>
        <v>65</v>
      </c>
      <c r="N22" s="158">
        <f>$H$3</f>
        <v>20</v>
      </c>
    </row>
    <row r="23" spans="1:14" ht="13.5" thickBot="1">
      <c r="A23" s="116" t="s">
        <v>137</v>
      </c>
      <c r="B23" s="117">
        <v>50</v>
      </c>
      <c r="C23" s="118">
        <v>12.7</v>
      </c>
      <c r="D23" s="118">
        <v>4.9</v>
      </c>
      <c r="E23" s="119">
        <v>1.3</v>
      </c>
      <c r="F23" s="117">
        <v>464</v>
      </c>
      <c r="G23" s="117">
        <v>376</v>
      </c>
      <c r="H23" s="117">
        <v>239</v>
      </c>
      <c r="I23" s="120" t="s">
        <v>130</v>
      </c>
      <c r="J23" s="120" t="s">
        <v>92</v>
      </c>
      <c r="K23" s="121">
        <v>50</v>
      </c>
      <c r="L23" s="175">
        <f>IF((($F$3-$H$3)/($D$3-$H$3))&lt;0.7,$F23*(($D$3-$F$3)/(LN(($D$3-$H$3)/($F$3-$H$3)))/((75-65)/LN((75-20)/(65-20))))^$E23,$F23*((($D$3+$F$3)/2-$H$3)/((75+65)/2-20))^$E23)</f>
        <v>434.06889664118705</v>
      </c>
      <c r="M23" s="176"/>
      <c r="N23" s="177"/>
    </row>
    <row r="24" spans="1:14" ht="13.5" thickBot="1">
      <c r="A24" s="83"/>
      <c r="B24" s="76"/>
      <c r="C24" s="122"/>
      <c r="D24" s="122"/>
      <c r="E24" s="75"/>
      <c r="F24" s="76"/>
      <c r="G24" s="76"/>
      <c r="H24" s="76"/>
      <c r="I24" s="82"/>
      <c r="J24" s="82"/>
      <c r="K24" s="78"/>
      <c r="L24" s="115"/>
      <c r="M24" s="115"/>
      <c r="N24" s="115"/>
    </row>
    <row r="25" spans="1:14" ht="25.5" customHeight="1" thickBot="1">
      <c r="A25" s="184" t="s">
        <v>79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6"/>
    </row>
    <row r="26" spans="1:14" ht="12.75">
      <c r="A26" s="204" t="s">
        <v>1</v>
      </c>
      <c r="B26" s="205" t="s">
        <v>2</v>
      </c>
      <c r="C26" s="205" t="s">
        <v>3</v>
      </c>
      <c r="D26" s="205" t="s">
        <v>4</v>
      </c>
      <c r="E26" s="202" t="s">
        <v>5</v>
      </c>
      <c r="F26" s="205" t="s">
        <v>6</v>
      </c>
      <c r="G26" s="205"/>
      <c r="H26" s="205"/>
      <c r="I26" s="202" t="s">
        <v>7</v>
      </c>
      <c r="J26" s="202" t="s">
        <v>82</v>
      </c>
      <c r="K26" s="202" t="s">
        <v>8</v>
      </c>
      <c r="L26" s="159" t="s">
        <v>93</v>
      </c>
      <c r="M26" s="160" t="s">
        <v>94</v>
      </c>
      <c r="N26" s="161" t="s">
        <v>95</v>
      </c>
    </row>
    <row r="27" spans="1:14" ht="13.5" thickBot="1">
      <c r="A27" s="201"/>
      <c r="B27" s="188"/>
      <c r="C27" s="188"/>
      <c r="D27" s="188"/>
      <c r="E27" s="199"/>
      <c r="F27" s="174" t="s">
        <v>9</v>
      </c>
      <c r="G27" s="174" t="s">
        <v>80</v>
      </c>
      <c r="H27" s="174" t="s">
        <v>10</v>
      </c>
      <c r="I27" s="199"/>
      <c r="J27" s="199"/>
      <c r="K27" s="199"/>
      <c r="L27" s="156">
        <f>$D$3</f>
        <v>70</v>
      </c>
      <c r="M27" s="157">
        <f>$F$3</f>
        <v>65</v>
      </c>
      <c r="N27" s="158">
        <f>$H$3</f>
        <v>20</v>
      </c>
    </row>
    <row r="28" spans="1:14" ht="12.75">
      <c r="A28" s="123" t="s">
        <v>31</v>
      </c>
      <c r="B28" s="37">
        <v>50</v>
      </c>
      <c r="C28" s="44">
        <v>11.4</v>
      </c>
      <c r="D28" s="44">
        <v>7.8</v>
      </c>
      <c r="E28" s="14">
        <v>1.304</v>
      </c>
      <c r="F28" s="38">
        <v>391</v>
      </c>
      <c r="G28" s="38">
        <v>316</v>
      </c>
      <c r="H28" s="38">
        <v>201</v>
      </c>
      <c r="I28" s="124">
        <v>300</v>
      </c>
      <c r="J28" s="124" t="s">
        <v>92</v>
      </c>
      <c r="K28" s="38">
        <v>450</v>
      </c>
      <c r="L28" s="192">
        <f>IF((($F$3-$H$3)/($D$3-$H$3))&lt;0.7,$F28*(($D$3-$F$3)/(LN(($D$3-$H$3)/($F$3-$H$3)))/((75-65)/LN((75-20)/(65-20))))^$E28,$F28*((($D$3+$F$3)/2-$H$3)/((75+65)/2-20))^$E28)</f>
        <v>365.7028447725912</v>
      </c>
      <c r="M28" s="193"/>
      <c r="N28" s="194"/>
    </row>
    <row r="29" spans="1:14" ht="12.75">
      <c r="A29" s="48" t="s">
        <v>32</v>
      </c>
      <c r="B29" s="39">
        <v>50</v>
      </c>
      <c r="C29" s="41">
        <v>12.8</v>
      </c>
      <c r="D29" s="41">
        <v>8.5</v>
      </c>
      <c r="E29" s="8">
        <v>1.304</v>
      </c>
      <c r="F29" s="6">
        <v>457</v>
      </c>
      <c r="G29" s="6">
        <v>370</v>
      </c>
      <c r="H29" s="6">
        <v>235</v>
      </c>
      <c r="I29" s="20">
        <v>300</v>
      </c>
      <c r="J29" s="20" t="s">
        <v>92</v>
      </c>
      <c r="K29" s="6">
        <v>550</v>
      </c>
      <c r="L29" s="196">
        <f>IF((($F$3-$H$3)/($D$3-$H$3))&lt;0.7,$F29*(($D$3-$F$3)/(LN(($D$3-$H$3)/($F$3-$H$3)))/((75-65)/LN((75-20)/(65-20))))^$E29,$F29*((($D$3+$F$3)/2-$H$3)/((75+65)/2-20))^$E29)</f>
        <v>427.43273672909</v>
      </c>
      <c r="M29" s="197"/>
      <c r="N29" s="198"/>
    </row>
    <row r="30" spans="1:14" ht="12.75">
      <c r="A30" s="48" t="s">
        <v>33</v>
      </c>
      <c r="B30" s="39">
        <v>50</v>
      </c>
      <c r="C30" s="41">
        <v>17.1</v>
      </c>
      <c r="D30" s="41">
        <v>11.8</v>
      </c>
      <c r="E30" s="8">
        <v>1.288</v>
      </c>
      <c r="F30" s="6">
        <v>587</v>
      </c>
      <c r="G30" s="6">
        <v>476</v>
      </c>
      <c r="H30" s="6">
        <v>304</v>
      </c>
      <c r="I30" s="20">
        <v>400</v>
      </c>
      <c r="J30" s="20" t="s">
        <v>92</v>
      </c>
      <c r="K30" s="6">
        <v>450</v>
      </c>
      <c r="L30" s="196">
        <f>IF((($F$3-$H$3)/($D$3-$H$3))&lt;0.7,$F30*(($D$3-$F$3)/(LN(($D$3-$H$3)/($F$3-$H$3)))/((75-65)/LN((75-20)/(65-20))))^$E30,$F30*((($D$3+$F$3)/2-$H$3)/((75+65)/2-20))^$E30)</f>
        <v>549.4726810849992</v>
      </c>
      <c r="M30" s="197"/>
      <c r="N30" s="198"/>
    </row>
    <row r="31" spans="1:14" ht="13.5" thickBot="1">
      <c r="A31" s="49" t="s">
        <v>34</v>
      </c>
      <c r="B31" s="43">
        <v>50</v>
      </c>
      <c r="C31" s="45">
        <v>19.1</v>
      </c>
      <c r="D31" s="45">
        <v>12.8</v>
      </c>
      <c r="E31" s="12">
        <v>1.288</v>
      </c>
      <c r="F31" s="10">
        <v>686</v>
      </c>
      <c r="G31" s="10">
        <v>556</v>
      </c>
      <c r="H31" s="10">
        <v>355</v>
      </c>
      <c r="I31" s="30">
        <v>500</v>
      </c>
      <c r="J31" s="30" t="s">
        <v>92</v>
      </c>
      <c r="K31" s="10">
        <v>550</v>
      </c>
      <c r="L31" s="189">
        <f>IF((($F$3-$H$3)/($D$3-$H$3))&lt;0.7,$F31*(($D$3-$F$3)/(LN(($D$3-$H$3)/($F$3-$H$3)))/((75-65)/LN((75-20)/(65-20))))^$E31,$F31*((($D$3+$F$3)/2-$H$3)/((75+65)/2-20))^$E31)</f>
        <v>642.1435421197776</v>
      </c>
      <c r="M31" s="190"/>
      <c r="N31" s="191"/>
    </row>
    <row r="32" ht="13.5" thickBot="1"/>
    <row r="33" spans="1:14" ht="25.5" customHeight="1" thickBot="1">
      <c r="A33" s="184" t="s">
        <v>176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6"/>
    </row>
    <row r="34" spans="1:14" ht="12.75">
      <c r="A34" s="181" t="s">
        <v>1</v>
      </c>
      <c r="B34" s="187" t="s">
        <v>2</v>
      </c>
      <c r="C34" s="187" t="s">
        <v>3</v>
      </c>
      <c r="D34" s="187" t="s">
        <v>4</v>
      </c>
      <c r="E34" s="178" t="s">
        <v>5</v>
      </c>
      <c r="F34" s="187" t="s">
        <v>6</v>
      </c>
      <c r="G34" s="187"/>
      <c r="H34" s="187"/>
      <c r="I34" s="178" t="s">
        <v>7</v>
      </c>
      <c r="J34" s="178" t="s">
        <v>82</v>
      </c>
      <c r="K34" s="178" t="s">
        <v>8</v>
      </c>
      <c r="L34" s="159" t="s">
        <v>93</v>
      </c>
      <c r="M34" s="160" t="s">
        <v>94</v>
      </c>
      <c r="N34" s="161" t="s">
        <v>95</v>
      </c>
    </row>
    <row r="35" spans="1:14" ht="13.5" thickBot="1">
      <c r="A35" s="201"/>
      <c r="B35" s="188"/>
      <c r="C35" s="188"/>
      <c r="D35" s="188"/>
      <c r="E35" s="199"/>
      <c r="F35" s="174" t="s">
        <v>9</v>
      </c>
      <c r="G35" s="174" t="s">
        <v>80</v>
      </c>
      <c r="H35" s="174" t="s">
        <v>10</v>
      </c>
      <c r="I35" s="199"/>
      <c r="J35" s="199"/>
      <c r="K35" s="199"/>
      <c r="L35" s="156">
        <f>$D$3</f>
        <v>70</v>
      </c>
      <c r="M35" s="157">
        <f>$F$3</f>
        <v>65</v>
      </c>
      <c r="N35" s="158">
        <f>$H$3</f>
        <v>20</v>
      </c>
    </row>
    <row r="36" spans="1:14" ht="12.75">
      <c r="A36" s="123" t="s">
        <v>31</v>
      </c>
      <c r="B36" s="37">
        <v>76</v>
      </c>
      <c r="C36" s="44">
        <v>11.6</v>
      </c>
      <c r="D36" s="44">
        <v>7.9</v>
      </c>
      <c r="E36" s="14">
        <v>1.311</v>
      </c>
      <c r="F36" s="38">
        <v>395.692</v>
      </c>
      <c r="G36" s="38">
        <v>320</v>
      </c>
      <c r="H36" s="38">
        <v>203</v>
      </c>
      <c r="I36" s="124">
        <v>300</v>
      </c>
      <c r="J36" s="124" t="s">
        <v>92</v>
      </c>
      <c r="K36" s="38">
        <v>450</v>
      </c>
      <c r="L36" s="192">
        <f>IF((($F$3-$H$3)/($D$3-$H$3))&lt;0.7,$F36*(($D$3-$F$3)/(LN(($D$3-$H$3)/($F$3-$H$3)))/((75-65)/LN((75-20)/(65-20))))^$E36,$F36*((($D$3+$F$3)/2-$H$3)/((75+65)/2-20))^$E36)</f>
        <v>369.95842035648906</v>
      </c>
      <c r="M36" s="193"/>
      <c r="N36" s="194"/>
    </row>
    <row r="37" spans="1:14" ht="12.75">
      <c r="A37" s="48" t="s">
        <v>32</v>
      </c>
      <c r="B37" s="39">
        <v>80</v>
      </c>
      <c r="C37" s="41">
        <v>13</v>
      </c>
      <c r="D37" s="41">
        <v>8.7</v>
      </c>
      <c r="E37" s="8">
        <v>1.311</v>
      </c>
      <c r="F37" s="6">
        <v>462.484</v>
      </c>
      <c r="G37" s="6">
        <v>374</v>
      </c>
      <c r="H37" s="6">
        <v>237</v>
      </c>
      <c r="I37" s="20">
        <v>300</v>
      </c>
      <c r="J37" s="20" t="s">
        <v>92</v>
      </c>
      <c r="K37" s="6">
        <v>550</v>
      </c>
      <c r="L37" s="196">
        <f>IF((($F$3-$H$3)/($D$3-$H$3))&lt;0.7,$F37*(($D$3-$F$3)/(LN(($D$3-$H$3)/($F$3-$H$3)))/((75-65)/LN((75-20)/(65-20))))^$E37,$F37*((($D$3+$F$3)/2-$H$3)/((75+65)/2-20))^$E37)</f>
        <v>432.4066447644897</v>
      </c>
      <c r="M37" s="197"/>
      <c r="N37" s="198"/>
    </row>
    <row r="38" spans="1:14" ht="12.75">
      <c r="A38" s="48" t="s">
        <v>33</v>
      </c>
      <c r="B38" s="39">
        <v>76</v>
      </c>
      <c r="C38" s="41">
        <v>17.4</v>
      </c>
      <c r="D38" s="41">
        <v>11.9</v>
      </c>
      <c r="E38" s="8">
        <v>1.273</v>
      </c>
      <c r="F38" s="6">
        <v>602.8489999999999</v>
      </c>
      <c r="G38" s="6">
        <v>490</v>
      </c>
      <c r="H38" s="6">
        <v>315</v>
      </c>
      <c r="I38" s="20">
        <v>400</v>
      </c>
      <c r="J38" s="20" t="s">
        <v>92</v>
      </c>
      <c r="K38" s="6">
        <v>450</v>
      </c>
      <c r="L38" s="196">
        <f>IF((($F$3-$H$3)/($D$3-$H$3))&lt;0.7,$F38*(($D$3-$F$3)/(LN(($D$3-$H$3)/($F$3-$H$3)))/((75-65)/LN((75-20)/(65-20))))^$E38,$F38*((($D$3+$F$3)/2-$H$3)/((75+65)/2-20))^$E38)</f>
        <v>564.7427891322626</v>
      </c>
      <c r="M38" s="197"/>
      <c r="N38" s="198"/>
    </row>
    <row r="39" spans="1:14" ht="13.5" thickBot="1">
      <c r="A39" s="49" t="s">
        <v>34</v>
      </c>
      <c r="B39" s="43">
        <v>80</v>
      </c>
      <c r="C39" s="45">
        <v>19.5</v>
      </c>
      <c r="D39" s="45">
        <v>13</v>
      </c>
      <c r="E39" s="12">
        <v>1.273</v>
      </c>
      <c r="F39" s="10">
        <v>704.5219999999999</v>
      </c>
      <c r="G39" s="10">
        <v>573</v>
      </c>
      <c r="H39" s="10">
        <v>368</v>
      </c>
      <c r="I39" s="30">
        <v>500</v>
      </c>
      <c r="J39" s="30" t="s">
        <v>92</v>
      </c>
      <c r="K39" s="10">
        <v>550</v>
      </c>
      <c r="L39" s="189">
        <f>IF((($F$3-$H$3)/($D$3-$H$3))&lt;0.7,$F39*(($D$3-$F$3)/(LN(($D$3-$H$3)/($F$3-$H$3)))/((75-65)/LN((75-20)/(65-20))))^$E39,$F39*((($D$3+$F$3)/2-$H$3)/((75+65)/2-20))^$E39)</f>
        <v>659.9890176230531</v>
      </c>
      <c r="M39" s="190"/>
      <c r="N39" s="191"/>
    </row>
    <row r="40" spans="1:14" ht="13.5" thickBot="1">
      <c r="A40" s="83"/>
      <c r="B40" s="76"/>
      <c r="C40" s="122"/>
      <c r="D40" s="122"/>
      <c r="E40" s="75"/>
      <c r="F40" s="76"/>
      <c r="G40" s="76"/>
      <c r="H40" s="76"/>
      <c r="I40" s="82"/>
      <c r="J40" s="82"/>
      <c r="K40" s="78"/>
      <c r="L40" s="115"/>
      <c r="M40" s="115"/>
      <c r="N40" s="115"/>
    </row>
    <row r="41" spans="1:14" ht="25.5" customHeight="1" thickBot="1">
      <c r="A41" s="184" t="s">
        <v>139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6"/>
    </row>
    <row r="42" spans="1:14" ht="12.75">
      <c r="A42" s="206" t="s">
        <v>1</v>
      </c>
      <c r="B42" s="202" t="s">
        <v>2</v>
      </c>
      <c r="C42" s="202" t="s">
        <v>3</v>
      </c>
      <c r="D42" s="202" t="s">
        <v>4</v>
      </c>
      <c r="E42" s="202" t="s">
        <v>5</v>
      </c>
      <c r="F42" s="208" t="s">
        <v>6</v>
      </c>
      <c r="G42" s="208"/>
      <c r="H42" s="208"/>
      <c r="I42" s="209" t="s">
        <v>7</v>
      </c>
      <c r="J42" s="202" t="s">
        <v>82</v>
      </c>
      <c r="K42" s="202" t="s">
        <v>8</v>
      </c>
      <c r="L42" s="159" t="s">
        <v>93</v>
      </c>
      <c r="M42" s="160" t="s">
        <v>94</v>
      </c>
      <c r="N42" s="161" t="s">
        <v>95</v>
      </c>
    </row>
    <row r="43" spans="1:14" ht="13.5" thickBot="1">
      <c r="A43" s="207"/>
      <c r="B43" s="199"/>
      <c r="C43" s="199"/>
      <c r="D43" s="199"/>
      <c r="E43" s="199"/>
      <c r="F43" s="165" t="s">
        <v>9</v>
      </c>
      <c r="G43" s="165" t="s">
        <v>80</v>
      </c>
      <c r="H43" s="165" t="s">
        <v>10</v>
      </c>
      <c r="I43" s="210"/>
      <c r="J43" s="199"/>
      <c r="K43" s="200"/>
      <c r="L43" s="156">
        <f>$D$3</f>
        <v>70</v>
      </c>
      <c r="M43" s="157">
        <f>$F$3</f>
        <v>65</v>
      </c>
      <c r="N43" s="158">
        <f>$H$3</f>
        <v>20</v>
      </c>
    </row>
    <row r="44" spans="1:14" s="111" customFormat="1" ht="12.75">
      <c r="A44" s="123" t="s">
        <v>14</v>
      </c>
      <c r="B44" s="37">
        <v>30</v>
      </c>
      <c r="C44" s="44">
        <v>11.5</v>
      </c>
      <c r="D44" s="44">
        <v>6.7</v>
      </c>
      <c r="E44" s="14">
        <v>1.26</v>
      </c>
      <c r="F44" s="38">
        <v>499</v>
      </c>
      <c r="G44" s="38">
        <v>407</v>
      </c>
      <c r="H44" s="38">
        <v>262</v>
      </c>
      <c r="I44" s="126" t="s">
        <v>92</v>
      </c>
      <c r="J44" s="15">
        <v>500</v>
      </c>
      <c r="K44" s="16">
        <v>559</v>
      </c>
      <c r="L44" s="192">
        <f>IF((($F$3-$H$3)/($D$3-$H$3))&lt;0.7,$F44*(($D$3-$F$3)/(LN(($D$3-$H$3)/($F$3-$H$3)))/((75-65)/LN((75-20)/(65-20))))^$E44,$F44*((($D$3+$F$3)/2-$H$3)/((75+65)/2-20))^$E44)</f>
        <v>467.7699170642055</v>
      </c>
      <c r="M44" s="193"/>
      <c r="N44" s="194"/>
    </row>
    <row r="45" spans="1:14" s="111" customFormat="1" ht="12.75">
      <c r="A45" s="33" t="s">
        <v>16</v>
      </c>
      <c r="B45" s="39">
        <v>30</v>
      </c>
      <c r="C45" s="41">
        <v>15.4</v>
      </c>
      <c r="D45" s="41">
        <v>9</v>
      </c>
      <c r="E45" s="8">
        <v>1.26</v>
      </c>
      <c r="F45" s="6">
        <v>668</v>
      </c>
      <c r="G45" s="6">
        <v>544</v>
      </c>
      <c r="H45" s="6">
        <v>351</v>
      </c>
      <c r="I45" s="125" t="s">
        <v>92</v>
      </c>
      <c r="J45" s="21">
        <v>700</v>
      </c>
      <c r="K45" s="9">
        <v>559</v>
      </c>
      <c r="L45" s="196">
        <f>IF((($F$3-$H$3)/($D$3-$H$3))&lt;0.7,$F45*(($D$3-$F$3)/(LN(($D$3-$H$3)/($F$3-$H$3)))/((75-65)/LN((75-20)/(65-20))))^$E45,$F45*((($D$3+$F$3)/2-$H$3)/((75+65)/2-20))^$E45)</f>
        <v>626.1929951881549</v>
      </c>
      <c r="M45" s="197"/>
      <c r="N45" s="198"/>
    </row>
    <row r="46" spans="1:14" s="111" customFormat="1" ht="13.5" thickBot="1">
      <c r="A46" s="49" t="s">
        <v>138</v>
      </c>
      <c r="B46" s="43">
        <v>30</v>
      </c>
      <c r="C46" s="45">
        <v>17.6</v>
      </c>
      <c r="D46" s="45">
        <v>10.3</v>
      </c>
      <c r="E46" s="12">
        <v>1.26</v>
      </c>
      <c r="F46" s="10">
        <v>767</v>
      </c>
      <c r="G46" s="10">
        <v>625</v>
      </c>
      <c r="H46" s="10">
        <v>403</v>
      </c>
      <c r="I46" s="127" t="s">
        <v>92</v>
      </c>
      <c r="J46" s="32">
        <v>800</v>
      </c>
      <c r="K46" s="13">
        <v>559</v>
      </c>
      <c r="L46" s="189">
        <f>IF((($F$3-$H$3)/($D$3-$H$3))&lt;0.7,$F46*(($D$3-$F$3)/(LN(($D$3-$H$3)/($F$3-$H$3)))/((75-65)/LN((75-20)/(65-20))))^$E46,$F46*((($D$3+$F$3)/2-$H$3)/((75+65)/2-20))^$E46)</f>
        <v>718.9970468702317</v>
      </c>
      <c r="M46" s="190"/>
      <c r="N46" s="191"/>
    </row>
    <row r="47" spans="1:14" s="111" customFormat="1" ht="13.5" thickBot="1">
      <c r="A47" s="79"/>
      <c r="B47" s="84"/>
      <c r="C47" s="74"/>
      <c r="D47" s="74"/>
      <c r="E47" s="75"/>
      <c r="F47" s="76"/>
      <c r="G47" s="76"/>
      <c r="H47" s="76"/>
      <c r="I47" s="77"/>
      <c r="J47" s="77"/>
      <c r="K47" s="78"/>
      <c r="L47" s="115"/>
      <c r="M47" s="115"/>
      <c r="N47" s="115"/>
    </row>
    <row r="48" spans="1:14" s="111" customFormat="1" ht="25.5" customHeight="1" thickBot="1">
      <c r="A48" s="184" t="s">
        <v>175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6"/>
    </row>
    <row r="49" spans="1:14" s="111" customFormat="1" ht="12.75">
      <c r="A49" s="206" t="s">
        <v>1</v>
      </c>
      <c r="B49" s="202" t="s">
        <v>2</v>
      </c>
      <c r="C49" s="202" t="s">
        <v>3</v>
      </c>
      <c r="D49" s="202" t="s">
        <v>4</v>
      </c>
      <c r="E49" s="202" t="s">
        <v>5</v>
      </c>
      <c r="F49" s="208" t="s">
        <v>6</v>
      </c>
      <c r="G49" s="208"/>
      <c r="H49" s="208"/>
      <c r="I49" s="209" t="s">
        <v>7</v>
      </c>
      <c r="J49" s="202" t="s">
        <v>82</v>
      </c>
      <c r="K49" s="202" t="s">
        <v>8</v>
      </c>
      <c r="L49" s="159" t="s">
        <v>93</v>
      </c>
      <c r="M49" s="160" t="s">
        <v>94</v>
      </c>
      <c r="N49" s="161" t="s">
        <v>95</v>
      </c>
    </row>
    <row r="50" spans="1:14" s="111" customFormat="1" ht="13.5" thickBot="1">
      <c r="A50" s="207"/>
      <c r="B50" s="199"/>
      <c r="C50" s="199"/>
      <c r="D50" s="199"/>
      <c r="E50" s="199"/>
      <c r="F50" s="165" t="s">
        <v>9</v>
      </c>
      <c r="G50" s="165" t="s">
        <v>80</v>
      </c>
      <c r="H50" s="165" t="s">
        <v>10</v>
      </c>
      <c r="I50" s="210"/>
      <c r="J50" s="199"/>
      <c r="K50" s="200"/>
      <c r="L50" s="156">
        <f>$D$3</f>
        <v>70</v>
      </c>
      <c r="M50" s="157">
        <f>$F$3</f>
        <v>65</v>
      </c>
      <c r="N50" s="158">
        <f>$H$3</f>
        <v>20</v>
      </c>
    </row>
    <row r="51" spans="1:14" s="111" customFormat="1" ht="12.75">
      <c r="A51" s="123" t="s">
        <v>14</v>
      </c>
      <c r="B51" s="37">
        <v>108</v>
      </c>
      <c r="C51" s="44">
        <v>11.8</v>
      </c>
      <c r="D51" s="44">
        <v>6.8</v>
      </c>
      <c r="E51" s="14">
        <v>1.22</v>
      </c>
      <c r="F51" s="38">
        <v>504</v>
      </c>
      <c r="G51" s="38">
        <v>413</v>
      </c>
      <c r="H51" s="38">
        <v>270</v>
      </c>
      <c r="I51" s="126" t="s">
        <v>92</v>
      </c>
      <c r="J51" s="15">
        <v>500</v>
      </c>
      <c r="K51" s="16">
        <v>559</v>
      </c>
      <c r="L51" s="192">
        <f>IF((($F$3-$H$3)/($D$3-$H$3))&lt;0.7,$F51*(($D$3-$F$3)/(LN(($D$3-$H$3)/($F$3-$H$3)))/((75-65)/LN((75-20)/(65-20))))^$E51,$F51*((($D$3+$F$3)/2-$H$3)/((75+65)/2-20))^$E51)</f>
        <v>473.4273405099027</v>
      </c>
      <c r="M51" s="193"/>
      <c r="N51" s="194"/>
    </row>
    <row r="52" spans="1:14" s="111" customFormat="1" ht="12.75">
      <c r="A52" s="33" t="s">
        <v>16</v>
      </c>
      <c r="B52" s="39">
        <v>108</v>
      </c>
      <c r="C52" s="41">
        <v>15.7</v>
      </c>
      <c r="D52" s="41">
        <v>9.2</v>
      </c>
      <c r="E52" s="8">
        <v>1.22</v>
      </c>
      <c r="F52" s="6">
        <v>675</v>
      </c>
      <c r="G52" s="6">
        <v>554</v>
      </c>
      <c r="H52" s="6">
        <v>362</v>
      </c>
      <c r="I52" s="125" t="s">
        <v>92</v>
      </c>
      <c r="J52" s="21">
        <v>700</v>
      </c>
      <c r="K52" s="9">
        <v>559</v>
      </c>
      <c r="L52" s="196">
        <f>IF((($F$3-$H$3)/($D$3-$H$3))&lt;0.7,$F52*(($D$3-$F$3)/(LN(($D$3-$H$3)/($F$3-$H$3)))/((75-65)/LN((75-20)/(65-20))))^$E52,$F52*((($D$3+$F$3)/2-$H$3)/((75+65)/2-20))^$E52)</f>
        <v>634.0544738971912</v>
      </c>
      <c r="M52" s="197"/>
      <c r="N52" s="198"/>
    </row>
    <row r="53" spans="1:14" s="111" customFormat="1" ht="13.5" thickBot="1">
      <c r="A53" s="49" t="s">
        <v>138</v>
      </c>
      <c r="B53" s="43">
        <v>108</v>
      </c>
      <c r="C53" s="45">
        <v>18</v>
      </c>
      <c r="D53" s="45">
        <v>10.5</v>
      </c>
      <c r="E53" s="12">
        <v>1.22</v>
      </c>
      <c r="F53" s="10">
        <v>775</v>
      </c>
      <c r="G53" s="10">
        <v>636</v>
      </c>
      <c r="H53" s="10">
        <v>416</v>
      </c>
      <c r="I53" s="127" t="s">
        <v>92</v>
      </c>
      <c r="J53" s="32">
        <v>800</v>
      </c>
      <c r="K53" s="13">
        <v>559</v>
      </c>
      <c r="L53" s="189">
        <f>IF((($F$3-$H$3)/($D$3-$H$3))&lt;0.7,$F53*(($D$3-$F$3)/(LN(($D$3-$H$3)/($F$3-$H$3)))/((75-65)/LN((75-20)/(65-20))))^$E53,$F53*((($D$3+$F$3)/2-$H$3)/((75+65)/2-20))^$E53)</f>
        <v>727.9884700301084</v>
      </c>
      <c r="M53" s="190"/>
      <c r="N53" s="191"/>
    </row>
    <row r="54" spans="1:14" s="111" customFormat="1" ht="13.5" thickBot="1">
      <c r="A54" s="79"/>
      <c r="B54" s="84"/>
      <c r="C54" s="74"/>
      <c r="D54" s="74"/>
      <c r="E54" s="75"/>
      <c r="F54" s="76"/>
      <c r="G54" s="76"/>
      <c r="H54" s="76"/>
      <c r="I54" s="77"/>
      <c r="J54" s="77"/>
      <c r="K54" s="78"/>
      <c r="L54" s="115"/>
      <c r="M54" s="115"/>
      <c r="N54" s="115"/>
    </row>
    <row r="55" spans="1:14" s="111" customFormat="1" ht="25.5" customHeight="1" thickBot="1">
      <c r="A55" s="184" t="s">
        <v>141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6"/>
    </row>
    <row r="56" spans="1:14" s="111" customFormat="1" ht="12.75">
      <c r="A56" s="206" t="s">
        <v>1</v>
      </c>
      <c r="B56" s="202" t="s">
        <v>2</v>
      </c>
      <c r="C56" s="202" t="s">
        <v>3</v>
      </c>
      <c r="D56" s="202" t="s">
        <v>4</v>
      </c>
      <c r="E56" s="202" t="s">
        <v>5</v>
      </c>
      <c r="F56" s="208" t="s">
        <v>6</v>
      </c>
      <c r="G56" s="208"/>
      <c r="H56" s="208"/>
      <c r="I56" s="209" t="s">
        <v>7</v>
      </c>
      <c r="J56" s="202" t="s">
        <v>82</v>
      </c>
      <c r="K56" s="202" t="s">
        <v>8</v>
      </c>
      <c r="L56" s="159" t="s">
        <v>93</v>
      </c>
      <c r="M56" s="160" t="s">
        <v>94</v>
      </c>
      <c r="N56" s="161" t="s">
        <v>95</v>
      </c>
    </row>
    <row r="57" spans="1:14" s="111" customFormat="1" ht="13.5" thickBot="1">
      <c r="A57" s="207"/>
      <c r="B57" s="199"/>
      <c r="C57" s="199"/>
      <c r="D57" s="199"/>
      <c r="E57" s="199"/>
      <c r="F57" s="165" t="s">
        <v>9</v>
      </c>
      <c r="G57" s="165" t="s">
        <v>80</v>
      </c>
      <c r="H57" s="165" t="s">
        <v>10</v>
      </c>
      <c r="I57" s="210"/>
      <c r="J57" s="199"/>
      <c r="K57" s="200"/>
      <c r="L57" s="156">
        <f>$D$3</f>
        <v>70</v>
      </c>
      <c r="M57" s="157">
        <f>$F$3</f>
        <v>65</v>
      </c>
      <c r="N57" s="158">
        <f>$H$3</f>
        <v>20</v>
      </c>
    </row>
    <row r="58" spans="1:14" s="111" customFormat="1" ht="13.5" thickBot="1">
      <c r="A58" s="116" t="s">
        <v>140</v>
      </c>
      <c r="B58" s="128">
        <v>86</v>
      </c>
      <c r="C58" s="129">
        <v>45</v>
      </c>
      <c r="D58" s="129">
        <v>7.2</v>
      </c>
      <c r="E58" s="119">
        <v>1.31</v>
      </c>
      <c r="F58" s="117">
        <v>989</v>
      </c>
      <c r="G58" s="117">
        <v>800</v>
      </c>
      <c r="H58" s="117">
        <v>506</v>
      </c>
      <c r="I58" s="130" t="s">
        <v>92</v>
      </c>
      <c r="J58" s="131" t="s">
        <v>130</v>
      </c>
      <c r="K58" s="121">
        <v>50</v>
      </c>
      <c r="L58" s="175">
        <f>IF((($F$3-$H$3)/($D$3-$H$3))&lt;0.7,$F58*(($D$3-$F$3)/(LN(($D$3-$H$3)/($F$3-$H$3)))/((75-65)/LN((75-20)/(65-20))))^$E58,$F58*((($D$3+$F$3)/2-$H$3)/((75+65)/2-20))^$E58)</f>
        <v>924.7284399477919</v>
      </c>
      <c r="M58" s="176"/>
      <c r="N58" s="177"/>
    </row>
    <row r="59" spans="1:14" s="111" customFormat="1" ht="13.5" thickBot="1">
      <c r="A59" s="79"/>
      <c r="B59" s="84"/>
      <c r="C59" s="74"/>
      <c r="D59" s="74"/>
      <c r="E59" s="75"/>
      <c r="F59" s="76"/>
      <c r="G59" s="76"/>
      <c r="H59" s="76"/>
      <c r="I59" s="77"/>
      <c r="J59" s="77"/>
      <c r="K59" s="78"/>
      <c r="L59" s="115"/>
      <c r="M59" s="115"/>
      <c r="N59" s="115"/>
    </row>
    <row r="60" spans="1:14" s="111" customFormat="1" ht="25.5" customHeight="1" thickBot="1">
      <c r="A60" s="184" t="s">
        <v>142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6"/>
    </row>
    <row r="61" spans="1:14" s="111" customFormat="1" ht="12.75">
      <c r="A61" s="206" t="s">
        <v>1</v>
      </c>
      <c r="B61" s="202" t="s">
        <v>2</v>
      </c>
      <c r="C61" s="202" t="s">
        <v>3</v>
      </c>
      <c r="D61" s="202" t="s">
        <v>4</v>
      </c>
      <c r="E61" s="202" t="s">
        <v>5</v>
      </c>
      <c r="F61" s="208" t="s">
        <v>6</v>
      </c>
      <c r="G61" s="208"/>
      <c r="H61" s="208"/>
      <c r="I61" s="209" t="s">
        <v>7</v>
      </c>
      <c r="J61" s="202" t="s">
        <v>82</v>
      </c>
      <c r="K61" s="202" t="s">
        <v>8</v>
      </c>
      <c r="L61" s="159" t="s">
        <v>93</v>
      </c>
      <c r="M61" s="160" t="s">
        <v>94</v>
      </c>
      <c r="N61" s="161" t="s">
        <v>95</v>
      </c>
    </row>
    <row r="62" spans="1:14" s="111" customFormat="1" ht="13.5" thickBot="1">
      <c r="A62" s="207"/>
      <c r="B62" s="199"/>
      <c r="C62" s="199"/>
      <c r="D62" s="199"/>
      <c r="E62" s="199"/>
      <c r="F62" s="165" t="s">
        <v>9</v>
      </c>
      <c r="G62" s="165" t="s">
        <v>80</v>
      </c>
      <c r="H62" s="165" t="s">
        <v>10</v>
      </c>
      <c r="I62" s="210"/>
      <c r="J62" s="199"/>
      <c r="K62" s="200"/>
      <c r="L62" s="156">
        <f>$D$3</f>
        <v>70</v>
      </c>
      <c r="M62" s="157">
        <f>$F$3</f>
        <v>65</v>
      </c>
      <c r="N62" s="158">
        <f>$H$3</f>
        <v>20</v>
      </c>
    </row>
    <row r="63" spans="1:14" s="111" customFormat="1" ht="12.75">
      <c r="A63" s="123" t="s">
        <v>143</v>
      </c>
      <c r="B63" s="37">
        <v>45</v>
      </c>
      <c r="C63" s="44">
        <v>42.5</v>
      </c>
      <c r="D63" s="44">
        <v>6.1</v>
      </c>
      <c r="E63" s="14">
        <v>1.28</v>
      </c>
      <c r="F63" s="38">
        <v>564</v>
      </c>
      <c r="G63" s="38">
        <v>458</v>
      </c>
      <c r="H63" s="38">
        <v>293</v>
      </c>
      <c r="I63" s="126" t="s">
        <v>92</v>
      </c>
      <c r="J63" s="126" t="s">
        <v>92</v>
      </c>
      <c r="K63" s="16">
        <v>50</v>
      </c>
      <c r="L63" s="192">
        <f>IF((($F$3-$H$3)/($D$3-$H$3))&lt;0.7,$F63*(($D$3-$F$3)/(LN(($D$3-$H$3)/($F$3-$H$3)))/((75-65)/LN((75-20)/(65-20))))^$E63,$F63*((($D$3+$F$3)/2-$H$3)/((75+65)/2-20))^$E63)</f>
        <v>528.1597710834167</v>
      </c>
      <c r="M63" s="193"/>
      <c r="N63" s="194"/>
    </row>
    <row r="64" spans="1:14" s="111" customFormat="1" ht="13.5" thickBot="1">
      <c r="A64" s="49" t="s">
        <v>109</v>
      </c>
      <c r="B64" s="43">
        <v>45</v>
      </c>
      <c r="C64" s="45">
        <v>55.9</v>
      </c>
      <c r="D64" s="45">
        <v>8.2</v>
      </c>
      <c r="E64" s="12">
        <v>1.28</v>
      </c>
      <c r="F64" s="10">
        <v>749</v>
      </c>
      <c r="G64" s="10">
        <v>608</v>
      </c>
      <c r="H64" s="10">
        <v>390</v>
      </c>
      <c r="I64" s="127" t="s">
        <v>92</v>
      </c>
      <c r="J64" s="127" t="s">
        <v>92</v>
      </c>
      <c r="K64" s="13">
        <v>50</v>
      </c>
      <c r="L64" s="189">
        <f>IF((($F$3-$H$3)/($D$3-$H$3))&lt;0.7,$F64*(($D$3-$F$3)/(LN(($D$3-$H$3)/($F$3-$H$3)))/((75-65)/LN((75-20)/(65-20))))^$E64,$F64*((($D$3+$F$3)/2-$H$3)/((75+65)/2-20))^$E64)</f>
        <v>701.403667626736</v>
      </c>
      <c r="M64" s="190"/>
      <c r="N64" s="191"/>
    </row>
    <row r="65" spans="1:14" s="111" customFormat="1" ht="13.5" thickBot="1">
      <c r="A65" s="79"/>
      <c r="B65" s="84"/>
      <c r="C65" s="74"/>
      <c r="D65" s="74"/>
      <c r="E65" s="75"/>
      <c r="F65" s="76"/>
      <c r="G65" s="76"/>
      <c r="H65" s="76"/>
      <c r="I65" s="77"/>
      <c r="J65" s="77"/>
      <c r="K65" s="78"/>
      <c r="L65" s="115"/>
      <c r="M65" s="115"/>
      <c r="N65" s="115"/>
    </row>
    <row r="66" spans="1:14" s="111" customFormat="1" ht="25.5" customHeight="1" thickBot="1">
      <c r="A66" s="184" t="s">
        <v>91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6"/>
    </row>
    <row r="67" spans="1:14" s="111" customFormat="1" ht="12.75">
      <c r="A67" s="204" t="s">
        <v>1</v>
      </c>
      <c r="B67" s="205" t="s">
        <v>2</v>
      </c>
      <c r="C67" s="205" t="s">
        <v>3</v>
      </c>
      <c r="D67" s="205" t="s">
        <v>4</v>
      </c>
      <c r="E67" s="202" t="s">
        <v>5</v>
      </c>
      <c r="F67" s="202" t="s">
        <v>6</v>
      </c>
      <c r="G67" s="202"/>
      <c r="H67" s="202"/>
      <c r="I67" s="202" t="s">
        <v>7</v>
      </c>
      <c r="J67" s="202" t="s">
        <v>82</v>
      </c>
      <c r="K67" s="202" t="s">
        <v>8</v>
      </c>
      <c r="L67" s="159" t="s">
        <v>93</v>
      </c>
      <c r="M67" s="160" t="s">
        <v>94</v>
      </c>
      <c r="N67" s="161" t="s">
        <v>95</v>
      </c>
    </row>
    <row r="68" spans="1:14" s="111" customFormat="1" ht="13.5" thickBot="1">
      <c r="A68" s="201"/>
      <c r="B68" s="188"/>
      <c r="C68" s="188"/>
      <c r="D68" s="188"/>
      <c r="E68" s="199"/>
      <c r="F68" s="174" t="s">
        <v>9</v>
      </c>
      <c r="G68" s="174" t="s">
        <v>80</v>
      </c>
      <c r="H68" s="174" t="s">
        <v>10</v>
      </c>
      <c r="I68" s="199"/>
      <c r="J68" s="199"/>
      <c r="K68" s="200"/>
      <c r="L68" s="156">
        <f>$D$3</f>
        <v>70</v>
      </c>
      <c r="M68" s="157">
        <f>$F$3</f>
        <v>65</v>
      </c>
      <c r="N68" s="158">
        <f>$H$3</f>
        <v>20</v>
      </c>
    </row>
    <row r="69" spans="1:14" s="111" customFormat="1" ht="12.75">
      <c r="A69" s="48" t="s">
        <v>144</v>
      </c>
      <c r="B69" s="39">
        <v>40</v>
      </c>
      <c r="C69" s="58">
        <v>22.7</v>
      </c>
      <c r="D69" s="58">
        <v>5.6</v>
      </c>
      <c r="E69" s="60">
        <v>1.2788</v>
      </c>
      <c r="F69" s="22">
        <v>549</v>
      </c>
      <c r="G69" s="22">
        <v>446</v>
      </c>
      <c r="H69" s="6">
        <v>286</v>
      </c>
      <c r="I69" s="20" t="s">
        <v>92</v>
      </c>
      <c r="J69" s="20" t="s">
        <v>92</v>
      </c>
      <c r="K69" s="6">
        <v>50</v>
      </c>
      <c r="L69" s="192">
        <f>IF((($F$3-$H$3)/($D$3-$H$3))&lt;0.7,$F69*(($D$3-$F$3)/(LN(($D$3-$H$3)/($F$3-$H$3)))/((75-65)/LN((75-20)/(65-20))))^$E69,$F69*((($D$3+$F$3)/2-$H$3)/((75+65)/2-20))^$E69)</f>
        <v>514.1446142923206</v>
      </c>
      <c r="M69" s="193"/>
      <c r="N69" s="194"/>
    </row>
    <row r="70" spans="1:14" s="111" customFormat="1" ht="13.5" thickBot="1">
      <c r="A70" s="88" t="s">
        <v>109</v>
      </c>
      <c r="B70" s="43">
        <v>40</v>
      </c>
      <c r="C70" s="59">
        <v>44.5</v>
      </c>
      <c r="D70" s="59">
        <v>8.2</v>
      </c>
      <c r="E70" s="68">
        <v>1.2788</v>
      </c>
      <c r="F70" s="29">
        <v>1069.7</v>
      </c>
      <c r="G70" s="29">
        <v>869</v>
      </c>
      <c r="H70" s="10">
        <v>557</v>
      </c>
      <c r="I70" s="30" t="s">
        <v>92</v>
      </c>
      <c r="J70" s="30" t="s">
        <v>92</v>
      </c>
      <c r="K70" s="10">
        <v>50</v>
      </c>
      <c r="L70" s="189">
        <f>IF((($F$3-$H$3)/($D$3-$H$3))&lt;0.7,$F70*(($D$3-$F$3)/(LN(($D$3-$H$3)/($F$3-$H$3)))/((75-65)/LN((75-20)/(65-20))))^$E70,$F70*((($D$3+$F$3)/2-$H$3)/((75+65)/2-20))^$E70)</f>
        <v>1001.7859634034525</v>
      </c>
      <c r="M70" s="190"/>
      <c r="N70" s="191"/>
    </row>
    <row r="71" spans="1:14" s="111" customFormat="1" ht="13.5" thickBot="1">
      <c r="A71" s="79"/>
      <c r="B71" s="84"/>
      <c r="C71" s="74"/>
      <c r="D71" s="74"/>
      <c r="E71" s="75"/>
      <c r="F71" s="76"/>
      <c r="G71" s="76"/>
      <c r="H71" s="76"/>
      <c r="I71" s="77"/>
      <c r="J71" s="77"/>
      <c r="K71" s="78"/>
      <c r="L71" s="115"/>
      <c r="M71" s="115"/>
      <c r="N71" s="115"/>
    </row>
    <row r="72" spans="1:14" s="111" customFormat="1" ht="25.5" customHeight="1" thickBot="1">
      <c r="A72" s="184" t="s">
        <v>145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6"/>
    </row>
    <row r="73" spans="1:14" s="111" customFormat="1" ht="12.75">
      <c r="A73" s="204" t="s">
        <v>1</v>
      </c>
      <c r="B73" s="205" t="s">
        <v>2</v>
      </c>
      <c r="C73" s="205" t="s">
        <v>3</v>
      </c>
      <c r="D73" s="205" t="s">
        <v>4</v>
      </c>
      <c r="E73" s="202" t="s">
        <v>5</v>
      </c>
      <c r="F73" s="202" t="s">
        <v>6</v>
      </c>
      <c r="G73" s="202"/>
      <c r="H73" s="202"/>
      <c r="I73" s="202" t="s">
        <v>7</v>
      </c>
      <c r="J73" s="202" t="s">
        <v>82</v>
      </c>
      <c r="K73" s="202" t="s">
        <v>8</v>
      </c>
      <c r="L73" s="159" t="s">
        <v>93</v>
      </c>
      <c r="M73" s="160" t="s">
        <v>94</v>
      </c>
      <c r="N73" s="161" t="s">
        <v>95</v>
      </c>
    </row>
    <row r="74" spans="1:14" s="111" customFormat="1" ht="13.5" thickBot="1">
      <c r="A74" s="201"/>
      <c r="B74" s="188"/>
      <c r="C74" s="188"/>
      <c r="D74" s="188"/>
      <c r="E74" s="199"/>
      <c r="F74" s="174" t="s">
        <v>9</v>
      </c>
      <c r="G74" s="174" t="s">
        <v>80</v>
      </c>
      <c r="H74" s="174" t="s">
        <v>10</v>
      </c>
      <c r="I74" s="199"/>
      <c r="J74" s="199"/>
      <c r="K74" s="200"/>
      <c r="L74" s="156">
        <f>$D$3</f>
        <v>70</v>
      </c>
      <c r="M74" s="157">
        <f>$F$3</f>
        <v>65</v>
      </c>
      <c r="N74" s="158">
        <f>$H$3</f>
        <v>20</v>
      </c>
    </row>
    <row r="75" spans="1:14" s="111" customFormat="1" ht="12.75">
      <c r="A75" s="48" t="s">
        <v>144</v>
      </c>
      <c r="B75" s="39">
        <v>40</v>
      </c>
      <c r="C75" s="58">
        <v>25.1</v>
      </c>
      <c r="D75" s="58">
        <v>5.6</v>
      </c>
      <c r="E75" s="60">
        <v>1.2788</v>
      </c>
      <c r="F75" s="22">
        <v>384</v>
      </c>
      <c r="G75" s="22">
        <v>312</v>
      </c>
      <c r="H75" s="6">
        <v>200</v>
      </c>
      <c r="I75" s="20" t="s">
        <v>92</v>
      </c>
      <c r="J75" s="20" t="s">
        <v>92</v>
      </c>
      <c r="K75" s="6">
        <v>50</v>
      </c>
      <c r="L75" s="192">
        <f>IF((($F$3-$H$3)/($D$3-$H$3))&lt;0.7,$F75*(($D$3-$F$3)/(LN(($D$3-$H$3)/($F$3-$H$3)))/((75-65)/LN((75-20)/(65-20))))^$E75,$F75*((($D$3+$F$3)/2-$H$3)/((75+65)/2-20))^$E75)</f>
        <v>359.6202766634811</v>
      </c>
      <c r="M75" s="193"/>
      <c r="N75" s="194"/>
    </row>
    <row r="76" spans="1:14" s="111" customFormat="1" ht="13.5" thickBot="1">
      <c r="A76" s="88" t="s">
        <v>109</v>
      </c>
      <c r="B76" s="43">
        <v>40</v>
      </c>
      <c r="C76" s="59">
        <v>39.1</v>
      </c>
      <c r="D76" s="59">
        <v>8.2</v>
      </c>
      <c r="E76" s="68">
        <v>1.2788</v>
      </c>
      <c r="F76" s="29">
        <v>749</v>
      </c>
      <c r="G76" s="29">
        <v>608</v>
      </c>
      <c r="H76" s="10">
        <v>390</v>
      </c>
      <c r="I76" s="30" t="s">
        <v>92</v>
      </c>
      <c r="J76" s="30" t="s">
        <v>92</v>
      </c>
      <c r="K76" s="10">
        <v>50</v>
      </c>
      <c r="L76" s="189">
        <f>IF((($F$3-$H$3)/($D$3-$H$3))&lt;0.7,$F76*(($D$3-$F$3)/(LN(($D$3-$H$3)/($F$3-$H$3)))/((75-65)/LN((75-20)/(65-20))))^$E76,$F76*((($D$3+$F$3)/2-$H$3)/((75+65)/2-20))^$E76)</f>
        <v>701.446841721217</v>
      </c>
      <c r="M76" s="190"/>
      <c r="N76" s="191"/>
    </row>
    <row r="77" spans="1:14" s="111" customFormat="1" ht="13.5" thickBot="1">
      <c r="A77" s="79"/>
      <c r="B77" s="84"/>
      <c r="C77" s="74"/>
      <c r="D77" s="74"/>
      <c r="E77" s="75"/>
      <c r="F77" s="76"/>
      <c r="G77" s="76"/>
      <c r="H77" s="76"/>
      <c r="I77" s="77"/>
      <c r="J77" s="77"/>
      <c r="K77" s="78"/>
      <c r="L77" s="115"/>
      <c r="M77" s="115"/>
      <c r="N77" s="115"/>
    </row>
    <row r="78" spans="1:14" s="111" customFormat="1" ht="25.5" customHeight="1" thickBot="1">
      <c r="A78" s="184" t="s">
        <v>72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</row>
    <row r="79" spans="1:14" s="111" customFormat="1" ht="12.75">
      <c r="A79" s="204" t="s">
        <v>1</v>
      </c>
      <c r="B79" s="205" t="s">
        <v>2</v>
      </c>
      <c r="C79" s="205" t="s">
        <v>3</v>
      </c>
      <c r="D79" s="205" t="s">
        <v>4</v>
      </c>
      <c r="E79" s="202" t="s">
        <v>5</v>
      </c>
      <c r="F79" s="202" t="s">
        <v>6</v>
      </c>
      <c r="G79" s="202"/>
      <c r="H79" s="202"/>
      <c r="I79" s="202" t="s">
        <v>7</v>
      </c>
      <c r="J79" s="202" t="s">
        <v>82</v>
      </c>
      <c r="K79" s="202" t="s">
        <v>8</v>
      </c>
      <c r="L79" s="159" t="s">
        <v>93</v>
      </c>
      <c r="M79" s="160" t="s">
        <v>94</v>
      </c>
      <c r="N79" s="161" t="s">
        <v>95</v>
      </c>
    </row>
    <row r="80" spans="1:14" s="111" customFormat="1" ht="13.5" thickBot="1">
      <c r="A80" s="201"/>
      <c r="B80" s="188"/>
      <c r="C80" s="188"/>
      <c r="D80" s="188"/>
      <c r="E80" s="199"/>
      <c r="F80" s="174" t="s">
        <v>9</v>
      </c>
      <c r="G80" s="174" t="s">
        <v>80</v>
      </c>
      <c r="H80" s="174" t="s">
        <v>10</v>
      </c>
      <c r="I80" s="199"/>
      <c r="J80" s="199"/>
      <c r="K80" s="200"/>
      <c r="L80" s="156">
        <f>$D$3</f>
        <v>70</v>
      </c>
      <c r="M80" s="157">
        <f>$F$3</f>
        <v>65</v>
      </c>
      <c r="N80" s="158">
        <f>$H$3</f>
        <v>20</v>
      </c>
    </row>
    <row r="81" spans="1:14" s="111" customFormat="1" ht="12.75">
      <c r="A81" s="123" t="s">
        <v>146</v>
      </c>
      <c r="B81" s="37">
        <v>59</v>
      </c>
      <c r="C81" s="132">
        <v>14.1</v>
      </c>
      <c r="D81" s="132">
        <v>4.6</v>
      </c>
      <c r="E81" s="133">
        <v>1.2728</v>
      </c>
      <c r="F81" s="38">
        <v>377</v>
      </c>
      <c r="G81" s="38">
        <v>307</v>
      </c>
      <c r="H81" s="38">
        <v>197</v>
      </c>
      <c r="I81" s="124" t="s">
        <v>92</v>
      </c>
      <c r="J81" s="124" t="s">
        <v>92</v>
      </c>
      <c r="K81" s="38">
        <v>50</v>
      </c>
      <c r="L81" s="192">
        <f aca="true" t="shared" si="0" ref="L81:L86">IF((($F$3-$H$3)/($D$3-$H$3))&lt;0.7,$F81*(($D$3-$F$3)/(LN(($D$3-$H$3)/($F$3-$H$3)))/((75-65)/LN((75-20)/(65-20))))^$E81,$F81*((($D$3+$F$3)/2-$H$3)/((75+65)/2-20))^$E81)</f>
        <v>353.1733745348069</v>
      </c>
      <c r="M81" s="193"/>
      <c r="N81" s="194"/>
    </row>
    <row r="82" spans="1:14" s="111" customFormat="1" ht="12.75">
      <c r="A82" s="48" t="s">
        <v>147</v>
      </c>
      <c r="B82" s="39">
        <v>59</v>
      </c>
      <c r="C82" s="58">
        <v>21.9</v>
      </c>
      <c r="D82" s="58">
        <v>7.4</v>
      </c>
      <c r="E82" s="60">
        <v>1.2728</v>
      </c>
      <c r="F82" s="6">
        <v>607</v>
      </c>
      <c r="G82" s="6">
        <v>494</v>
      </c>
      <c r="H82" s="6">
        <v>317</v>
      </c>
      <c r="I82" s="20" t="s">
        <v>92</v>
      </c>
      <c r="J82" s="20" t="s">
        <v>92</v>
      </c>
      <c r="K82" s="6">
        <v>50</v>
      </c>
      <c r="L82" s="196">
        <f t="shared" si="0"/>
        <v>568.6372369830975</v>
      </c>
      <c r="M82" s="197"/>
      <c r="N82" s="198"/>
    </row>
    <row r="83" spans="1:14" s="111" customFormat="1" ht="12.75">
      <c r="A83" s="48" t="s">
        <v>148</v>
      </c>
      <c r="B83" s="39">
        <v>59</v>
      </c>
      <c r="C83" s="58">
        <v>27.8</v>
      </c>
      <c r="D83" s="58">
        <v>9.2</v>
      </c>
      <c r="E83" s="60">
        <v>1.2728</v>
      </c>
      <c r="F83" s="6">
        <v>757</v>
      </c>
      <c r="G83" s="6">
        <v>616</v>
      </c>
      <c r="H83" s="6">
        <v>395</v>
      </c>
      <c r="I83" s="20" t="s">
        <v>92</v>
      </c>
      <c r="J83" s="20" t="s">
        <v>92</v>
      </c>
      <c r="K83" s="6">
        <v>50</v>
      </c>
      <c r="L83" s="196">
        <f t="shared" si="0"/>
        <v>709.157147275461</v>
      </c>
      <c r="M83" s="197"/>
      <c r="N83" s="198"/>
    </row>
    <row r="84" spans="1:14" s="111" customFormat="1" ht="12.75">
      <c r="A84" s="48" t="s">
        <v>110</v>
      </c>
      <c r="B84" s="39">
        <v>59</v>
      </c>
      <c r="C84" s="58">
        <v>20.5</v>
      </c>
      <c r="D84" s="58">
        <v>6.7</v>
      </c>
      <c r="E84" s="60">
        <v>1.2728</v>
      </c>
      <c r="F84" s="6">
        <v>540</v>
      </c>
      <c r="G84" s="6">
        <v>439</v>
      </c>
      <c r="H84" s="6">
        <v>282</v>
      </c>
      <c r="I84" s="20" t="s">
        <v>92</v>
      </c>
      <c r="J84" s="20" t="s">
        <v>92</v>
      </c>
      <c r="K84" s="6">
        <v>50</v>
      </c>
      <c r="L84" s="196">
        <f t="shared" si="0"/>
        <v>505.8716770525085</v>
      </c>
      <c r="M84" s="197"/>
      <c r="N84" s="198"/>
    </row>
    <row r="85" spans="1:14" s="111" customFormat="1" ht="12.75">
      <c r="A85" s="48" t="s">
        <v>111</v>
      </c>
      <c r="B85" s="39">
        <v>59</v>
      </c>
      <c r="C85" s="58">
        <v>32</v>
      </c>
      <c r="D85" s="58">
        <v>10.9</v>
      </c>
      <c r="E85" s="60">
        <v>1.2728</v>
      </c>
      <c r="F85" s="6">
        <v>890</v>
      </c>
      <c r="G85" s="6">
        <v>724</v>
      </c>
      <c r="H85" s="6">
        <v>465</v>
      </c>
      <c r="I85" s="20" t="s">
        <v>92</v>
      </c>
      <c r="J85" s="20" t="s">
        <v>92</v>
      </c>
      <c r="K85" s="6">
        <v>50</v>
      </c>
      <c r="L85" s="196">
        <f t="shared" si="0"/>
        <v>833.75146773469</v>
      </c>
      <c r="M85" s="197"/>
      <c r="N85" s="198"/>
    </row>
    <row r="86" spans="1:14" s="111" customFormat="1" ht="13.5" thickBot="1">
      <c r="A86" s="88" t="s">
        <v>112</v>
      </c>
      <c r="B86" s="43">
        <v>59</v>
      </c>
      <c r="C86" s="59">
        <v>39.5</v>
      </c>
      <c r="D86" s="59">
        <v>13.6</v>
      </c>
      <c r="E86" s="68">
        <v>1.2728</v>
      </c>
      <c r="F86" s="10">
        <v>1128</v>
      </c>
      <c r="G86" s="10">
        <v>917</v>
      </c>
      <c r="H86" s="10">
        <v>589</v>
      </c>
      <c r="I86" s="30" t="s">
        <v>92</v>
      </c>
      <c r="J86" s="30" t="s">
        <v>92</v>
      </c>
      <c r="K86" s="10">
        <v>50</v>
      </c>
      <c r="L86" s="189">
        <f t="shared" si="0"/>
        <v>1056.7097253985733</v>
      </c>
      <c r="M86" s="190"/>
      <c r="N86" s="191"/>
    </row>
    <row r="87" spans="1:14" s="111" customFormat="1" ht="13.5" thickBot="1">
      <c r="A87" s="79"/>
      <c r="B87" s="84"/>
      <c r="C87" s="74"/>
      <c r="D87" s="74"/>
      <c r="E87" s="75"/>
      <c r="F87" s="76"/>
      <c r="G87" s="76"/>
      <c r="H87" s="76"/>
      <c r="I87" s="77"/>
      <c r="J87" s="77"/>
      <c r="K87" s="78"/>
      <c r="L87" s="115"/>
      <c r="M87" s="115"/>
      <c r="N87" s="115"/>
    </row>
    <row r="88" spans="1:14" s="111" customFormat="1" ht="25.5" customHeight="1" thickBot="1">
      <c r="A88" s="184" t="s">
        <v>66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6"/>
    </row>
    <row r="89" spans="1:14" s="111" customFormat="1" ht="12.75">
      <c r="A89" s="204" t="s">
        <v>1</v>
      </c>
      <c r="B89" s="205" t="s">
        <v>2</v>
      </c>
      <c r="C89" s="205" t="s">
        <v>3</v>
      </c>
      <c r="D89" s="205" t="s">
        <v>4</v>
      </c>
      <c r="E89" s="202" t="s">
        <v>5</v>
      </c>
      <c r="F89" s="202" t="s">
        <v>6</v>
      </c>
      <c r="G89" s="202"/>
      <c r="H89" s="202"/>
      <c r="I89" s="202" t="s">
        <v>7</v>
      </c>
      <c r="J89" s="202" t="s">
        <v>82</v>
      </c>
      <c r="K89" s="202" t="s">
        <v>8</v>
      </c>
      <c r="L89" s="159" t="s">
        <v>93</v>
      </c>
      <c r="M89" s="160" t="s">
        <v>94</v>
      </c>
      <c r="N89" s="161" t="s">
        <v>95</v>
      </c>
    </row>
    <row r="90" spans="1:14" s="111" customFormat="1" ht="13.5" thickBot="1">
      <c r="A90" s="201"/>
      <c r="B90" s="188"/>
      <c r="C90" s="188"/>
      <c r="D90" s="188"/>
      <c r="E90" s="199"/>
      <c r="F90" s="174" t="s">
        <v>9</v>
      </c>
      <c r="G90" s="174" t="s">
        <v>80</v>
      </c>
      <c r="H90" s="174" t="s">
        <v>10</v>
      </c>
      <c r="I90" s="199"/>
      <c r="J90" s="199"/>
      <c r="K90" s="200"/>
      <c r="L90" s="156">
        <f>$D$3</f>
        <v>70</v>
      </c>
      <c r="M90" s="157">
        <f>$F$3</f>
        <v>65</v>
      </c>
      <c r="N90" s="158">
        <f>$H$3</f>
        <v>20</v>
      </c>
    </row>
    <row r="91" spans="1:14" s="111" customFormat="1" ht="12.75">
      <c r="A91" s="123" t="s">
        <v>123</v>
      </c>
      <c r="B91" s="37">
        <v>39</v>
      </c>
      <c r="C91" s="132">
        <v>14</v>
      </c>
      <c r="D91" s="132">
        <v>4.067</v>
      </c>
      <c r="E91" s="133">
        <v>1.272</v>
      </c>
      <c r="F91" s="134">
        <v>614</v>
      </c>
      <c r="G91" s="134">
        <v>499</v>
      </c>
      <c r="H91" s="38">
        <v>320.6097766990239</v>
      </c>
      <c r="I91" s="124" t="s">
        <v>92</v>
      </c>
      <c r="J91" s="124" t="s">
        <v>92</v>
      </c>
      <c r="K91" s="38">
        <v>50</v>
      </c>
      <c r="L91" s="192">
        <f>IF((($F$3-$H$3)/($D$3-$H$3))&lt;0.7,$F91*(($D$3-$F$3)/(LN(($D$3-$H$3)/($F$3-$H$3)))/((75-65)/LN((75-20)/(65-20))))^$E91,$F91*((($D$3+$F$3)/2-$H$3)/((75+65)/2-20))^$E91)</f>
        <v>575.2184361913272</v>
      </c>
      <c r="M91" s="193"/>
      <c r="N91" s="194"/>
    </row>
    <row r="92" spans="1:14" s="111" customFormat="1" ht="12.75">
      <c r="A92" s="48" t="s">
        <v>124</v>
      </c>
      <c r="B92" s="39">
        <v>39</v>
      </c>
      <c r="C92" s="58">
        <v>21</v>
      </c>
      <c r="D92" s="58">
        <v>6.1</v>
      </c>
      <c r="E92" s="60">
        <v>1.272</v>
      </c>
      <c r="F92" s="22">
        <v>910</v>
      </c>
      <c r="G92" s="22">
        <v>740</v>
      </c>
      <c r="H92" s="6">
        <v>475.1708416874784</v>
      </c>
      <c r="I92" s="20" t="s">
        <v>92</v>
      </c>
      <c r="J92" s="20" t="s">
        <v>92</v>
      </c>
      <c r="K92" s="6">
        <v>50</v>
      </c>
      <c r="L92" s="196">
        <f>IF((($F$3-$H$3)/($D$3-$H$3))&lt;0.7,$F92*(($D$3-$F$3)/(LN(($D$3-$H$3)/($F$3-$H$3)))/((75-65)/LN((75-20)/(65-20))))^$E92,$F92*((($D$3+$F$3)/2-$H$3)/((75+65)/2-20))^$E92)</f>
        <v>852.522438003433</v>
      </c>
      <c r="M92" s="197"/>
      <c r="N92" s="198"/>
    </row>
    <row r="93" spans="1:14" s="111" customFormat="1" ht="13.5" thickBot="1">
      <c r="A93" s="88" t="s">
        <v>125</v>
      </c>
      <c r="B93" s="43">
        <v>39</v>
      </c>
      <c r="C93" s="59">
        <v>27.5</v>
      </c>
      <c r="D93" s="59">
        <v>7.9</v>
      </c>
      <c r="E93" s="12">
        <v>1.272</v>
      </c>
      <c r="F93" s="29">
        <v>1205</v>
      </c>
      <c r="G93" s="29">
        <v>980</v>
      </c>
      <c r="H93" s="10">
        <v>629.2097409158368</v>
      </c>
      <c r="I93" s="30" t="s">
        <v>92</v>
      </c>
      <c r="J93" s="30" t="s">
        <v>92</v>
      </c>
      <c r="K93" s="10">
        <v>50</v>
      </c>
      <c r="L93" s="189">
        <f>IF((($F$3-$H$3)/($D$3-$H$3))&lt;0.7,$F93*(($D$3-$F$3)/(LN(($D$3-$H$3)/($F$3-$H$3)))/((75-65)/LN((75-20)/(65-20))))^$E93,$F93*((($D$3+$F$3)/2-$H$3)/((75+65)/2-20))^$E93)</f>
        <v>1128.8896019715787</v>
      </c>
      <c r="M93" s="190"/>
      <c r="N93" s="191"/>
    </row>
    <row r="94" spans="1:14" s="111" customFormat="1" ht="13.5" thickBot="1">
      <c r="A94"/>
      <c r="B94"/>
      <c r="C94"/>
      <c r="D94"/>
      <c r="E94"/>
      <c r="F94"/>
      <c r="G94"/>
      <c r="H94"/>
      <c r="I94" s="72"/>
      <c r="J94" s="72"/>
      <c r="K94"/>
      <c r="L94" s="114"/>
      <c r="M94" s="114"/>
      <c r="N94" s="114"/>
    </row>
    <row r="95" spans="1:14" s="111" customFormat="1" ht="25.5" customHeight="1" thickBot="1">
      <c r="A95" s="184" t="s">
        <v>105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6"/>
    </row>
    <row r="96" spans="1:14" s="111" customFormat="1" ht="12.75">
      <c r="A96" s="204" t="s">
        <v>1</v>
      </c>
      <c r="B96" s="205" t="s">
        <v>2</v>
      </c>
      <c r="C96" s="205" t="s">
        <v>3</v>
      </c>
      <c r="D96" s="205" t="s">
        <v>4</v>
      </c>
      <c r="E96" s="202" t="s">
        <v>5</v>
      </c>
      <c r="F96" s="202" t="s">
        <v>6</v>
      </c>
      <c r="G96" s="202"/>
      <c r="H96" s="202"/>
      <c r="I96" s="202" t="s">
        <v>7</v>
      </c>
      <c r="J96" s="202" t="s">
        <v>82</v>
      </c>
      <c r="K96" s="202" t="s">
        <v>8</v>
      </c>
      <c r="L96" s="159" t="s">
        <v>93</v>
      </c>
      <c r="M96" s="160" t="s">
        <v>94</v>
      </c>
      <c r="N96" s="161" t="s">
        <v>95</v>
      </c>
    </row>
    <row r="97" spans="1:14" s="111" customFormat="1" ht="13.5" thickBot="1">
      <c r="A97" s="182"/>
      <c r="B97" s="195"/>
      <c r="C97" s="195"/>
      <c r="D97" s="195"/>
      <c r="E97" s="179"/>
      <c r="F97" s="173" t="s">
        <v>9</v>
      </c>
      <c r="G97" s="173" t="s">
        <v>80</v>
      </c>
      <c r="H97" s="173" t="s">
        <v>10</v>
      </c>
      <c r="I97" s="179"/>
      <c r="J97" s="179"/>
      <c r="K97" s="183"/>
      <c r="L97" s="156">
        <f>$D$3</f>
        <v>70</v>
      </c>
      <c r="M97" s="157">
        <f>$F$3</f>
        <v>65</v>
      </c>
      <c r="N97" s="158">
        <f>$H$3</f>
        <v>20</v>
      </c>
    </row>
    <row r="98" spans="1:14" s="111" customFormat="1" ht="12.75">
      <c r="A98" s="89" t="s">
        <v>123</v>
      </c>
      <c r="B98" s="46">
        <v>48</v>
      </c>
      <c r="C98" s="57">
        <v>27.2</v>
      </c>
      <c r="D98" s="57">
        <v>7.9</v>
      </c>
      <c r="E98" s="97">
        <v>1.2779</v>
      </c>
      <c r="F98" s="56">
        <v>817</v>
      </c>
      <c r="G98" s="56">
        <v>664</v>
      </c>
      <c r="H98" s="2">
        <v>425</v>
      </c>
      <c r="I98" s="73" t="s">
        <v>92</v>
      </c>
      <c r="J98" s="73" t="s">
        <v>92</v>
      </c>
      <c r="K98" s="2" t="s">
        <v>53</v>
      </c>
      <c r="L98" s="192">
        <f>IF((($F$3-$H$3)/($D$3-$H$3))&lt;0.7,$F98*(($D$3-$F$3)/(LN(($D$3-$H$3)/($F$3-$H$3)))/((75-65)/LN((75-20)/(65-20))))^$E98,$F98*((($D$3+$F$3)/2-$H$3)/((75+65)/2-20))^$E98)</f>
        <v>765.1649212783343</v>
      </c>
      <c r="M98" s="193"/>
      <c r="N98" s="194"/>
    </row>
    <row r="99" spans="1:14" s="111" customFormat="1" ht="12.75">
      <c r="A99" s="48" t="s">
        <v>124</v>
      </c>
      <c r="B99" s="39">
        <v>48</v>
      </c>
      <c r="C99" s="58">
        <v>40.8</v>
      </c>
      <c r="D99" s="58">
        <v>11.9</v>
      </c>
      <c r="E99" s="60">
        <v>1.2779</v>
      </c>
      <c r="F99" s="22">
        <v>1162</v>
      </c>
      <c r="G99" s="22">
        <v>944</v>
      </c>
      <c r="H99" s="6">
        <v>605</v>
      </c>
      <c r="I99" s="20" t="s">
        <v>92</v>
      </c>
      <c r="J99" s="20" t="s">
        <v>92</v>
      </c>
      <c r="K99" s="6" t="s">
        <v>53</v>
      </c>
      <c r="L99" s="196">
        <f>IF((($F$3-$H$3)/($D$3-$H$3))&lt;0.7,$F99*(($D$3-$F$3)/(LN(($D$3-$H$3)/($F$3-$H$3)))/((75-65)/LN((75-20)/(65-20))))^$E99,$F99*((($D$3+$F$3)/2-$H$3)/((75+65)/2-20))^$E99)</f>
        <v>1088.2761793456848</v>
      </c>
      <c r="M99" s="197"/>
      <c r="N99" s="198"/>
    </row>
    <row r="100" spans="1:14" s="111" customFormat="1" ht="13.5" thickBot="1">
      <c r="A100" s="88" t="s">
        <v>125</v>
      </c>
      <c r="B100" s="43">
        <v>48</v>
      </c>
      <c r="C100" s="59">
        <v>54.4</v>
      </c>
      <c r="D100" s="59">
        <v>15.9</v>
      </c>
      <c r="E100" s="12">
        <v>1.2779</v>
      </c>
      <c r="F100" s="29">
        <v>1549</v>
      </c>
      <c r="G100" s="29">
        <v>1259</v>
      </c>
      <c r="H100" s="10">
        <v>806</v>
      </c>
      <c r="I100" s="30" t="s">
        <v>92</v>
      </c>
      <c r="J100" s="30" t="s">
        <v>92</v>
      </c>
      <c r="K100" s="10" t="s">
        <v>53</v>
      </c>
      <c r="L100" s="189">
        <f>IF((($F$3-$H$3)/($D$3-$H$3))&lt;0.7,$F100*(($D$3-$F$3)/(LN(($D$3-$H$3)/($F$3-$H$3)))/((75-65)/LN((75-20)/(65-20))))^$E100,$F100*((($D$3+$F$3)/2-$H$3)/((75+65)/2-20))^$E100)</f>
        <v>1450.7227210038432</v>
      </c>
      <c r="M100" s="190"/>
      <c r="N100" s="191"/>
    </row>
    <row r="101" spans="1:14" s="111" customFormat="1" ht="13.5" thickBot="1">
      <c r="A101" s="83"/>
      <c r="B101" s="84"/>
      <c r="C101" s="85"/>
      <c r="D101" s="85"/>
      <c r="E101" s="75"/>
      <c r="F101" s="81"/>
      <c r="G101" s="81"/>
      <c r="H101" s="76"/>
      <c r="I101" s="82"/>
      <c r="J101" s="82"/>
      <c r="K101" s="76"/>
      <c r="L101" s="115"/>
      <c r="M101" s="115"/>
      <c r="N101" s="115"/>
    </row>
    <row r="102" spans="1:14" s="111" customFormat="1" ht="25.5" customHeight="1" thickBot="1">
      <c r="A102" s="184" t="s">
        <v>67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6"/>
    </row>
    <row r="103" spans="1:14" s="111" customFormat="1" ht="12.75">
      <c r="A103" s="204" t="s">
        <v>1</v>
      </c>
      <c r="B103" s="205" t="s">
        <v>2</v>
      </c>
      <c r="C103" s="205" t="s">
        <v>3</v>
      </c>
      <c r="D103" s="205" t="s">
        <v>4</v>
      </c>
      <c r="E103" s="202" t="s">
        <v>5</v>
      </c>
      <c r="F103" s="202" t="s">
        <v>6</v>
      </c>
      <c r="G103" s="202"/>
      <c r="H103" s="202"/>
      <c r="I103" s="202" t="s">
        <v>7</v>
      </c>
      <c r="J103" s="202" t="s">
        <v>82</v>
      </c>
      <c r="K103" s="202" t="s">
        <v>8</v>
      </c>
      <c r="L103" s="159" t="s">
        <v>93</v>
      </c>
      <c r="M103" s="160" t="s">
        <v>94</v>
      </c>
      <c r="N103" s="161" t="s">
        <v>95</v>
      </c>
    </row>
    <row r="104" spans="1:14" s="111" customFormat="1" ht="13.5" thickBot="1">
      <c r="A104" s="182"/>
      <c r="B104" s="195"/>
      <c r="C104" s="195"/>
      <c r="D104" s="195"/>
      <c r="E104" s="179"/>
      <c r="F104" s="173" t="s">
        <v>9</v>
      </c>
      <c r="G104" s="173" t="s">
        <v>80</v>
      </c>
      <c r="H104" s="173" t="s">
        <v>10</v>
      </c>
      <c r="I104" s="179"/>
      <c r="J104" s="179"/>
      <c r="K104" s="183"/>
      <c r="L104" s="156">
        <f>$D$3</f>
        <v>70</v>
      </c>
      <c r="M104" s="157">
        <f>$F$3</f>
        <v>65</v>
      </c>
      <c r="N104" s="158">
        <f>$H$3</f>
        <v>20</v>
      </c>
    </row>
    <row r="105" spans="1:14" s="111" customFormat="1" ht="12.75">
      <c r="A105" s="123" t="s">
        <v>149</v>
      </c>
      <c r="B105" s="37">
        <v>38</v>
      </c>
      <c r="C105" s="132">
        <v>12.5</v>
      </c>
      <c r="D105" s="132">
        <v>3.1</v>
      </c>
      <c r="E105" s="133">
        <v>1.281</v>
      </c>
      <c r="F105" s="134">
        <v>550</v>
      </c>
      <c r="G105" s="134">
        <v>447</v>
      </c>
      <c r="H105" s="38">
        <v>285.8738570281054</v>
      </c>
      <c r="I105" s="124" t="s">
        <v>92</v>
      </c>
      <c r="J105" s="124" t="s">
        <v>92</v>
      </c>
      <c r="K105" s="38">
        <v>50</v>
      </c>
      <c r="L105" s="192">
        <f>IF((($F$3-$H$3)/($D$3-$H$3))&lt;0.7,$F105*(($D$3-$F$3)/(LN(($D$3-$H$3)/($F$3-$H$3)))/((75-65)/LN((75-20)/(65-20))))^$E105,$F105*((($D$3+$F$3)/2-$H$3)/((75+65)/2-20))^$E105)</f>
        <v>515.0230042517159</v>
      </c>
      <c r="M105" s="193"/>
      <c r="N105" s="194"/>
    </row>
    <row r="106" spans="1:14" s="111" customFormat="1" ht="12.75">
      <c r="A106" s="48" t="s">
        <v>150</v>
      </c>
      <c r="B106" s="39">
        <v>38</v>
      </c>
      <c r="C106" s="58">
        <v>19.5</v>
      </c>
      <c r="D106" s="58">
        <v>5.1</v>
      </c>
      <c r="E106" s="60">
        <v>1.281</v>
      </c>
      <c r="F106" s="22">
        <v>866</v>
      </c>
      <c r="G106" s="22">
        <v>703</v>
      </c>
      <c r="H106" s="6">
        <v>450.12138215698053</v>
      </c>
      <c r="I106" s="20" t="s">
        <v>92</v>
      </c>
      <c r="J106" s="20" t="s">
        <v>92</v>
      </c>
      <c r="K106" s="6">
        <v>50</v>
      </c>
      <c r="L106" s="196">
        <f>IF((($F$3-$H$3)/($D$3-$H$3))&lt;0.7,$F106*(($D$3-$F$3)/(LN(($D$3-$H$3)/($F$3-$H$3)))/((75-65)/LN((75-20)/(65-20))))^$E106,$F106*((($D$3+$F$3)/2-$H$3)/((75+65)/2-20))^$E106)</f>
        <v>810.9271303308835</v>
      </c>
      <c r="M106" s="197"/>
      <c r="N106" s="198"/>
    </row>
    <row r="107" spans="1:14" s="111" customFormat="1" ht="13.5" thickBot="1">
      <c r="A107" s="88" t="s">
        <v>151</v>
      </c>
      <c r="B107" s="43">
        <v>38</v>
      </c>
      <c r="C107" s="59">
        <v>26.5</v>
      </c>
      <c r="D107" s="59">
        <v>7</v>
      </c>
      <c r="E107" s="12">
        <v>1.281</v>
      </c>
      <c r="F107" s="29">
        <v>1183</v>
      </c>
      <c r="G107" s="29">
        <v>961</v>
      </c>
      <c r="H107" s="10">
        <v>614.8886779349976</v>
      </c>
      <c r="I107" s="30" t="s">
        <v>92</v>
      </c>
      <c r="J107" s="30" t="s">
        <v>92</v>
      </c>
      <c r="K107" s="10">
        <v>50</v>
      </c>
      <c r="L107" s="189">
        <f>IF((($F$3-$H$3)/($D$3-$H$3))&lt;0.7,$F107*(($D$3-$F$3)/(LN(($D$3-$H$3)/($F$3-$H$3)))/((75-65)/LN((75-20)/(65-20))))^$E107,$F107*((($D$3+$F$3)/2-$H$3)/((75+65)/2-20))^$E107)</f>
        <v>1107.767661872327</v>
      </c>
      <c r="M107" s="190"/>
      <c r="N107" s="191"/>
    </row>
    <row r="108" s="111" customFormat="1" ht="13.5" thickBot="1"/>
    <row r="109" spans="1:14" s="111" customFormat="1" ht="25.5" customHeight="1" thickBot="1">
      <c r="A109" s="184" t="s">
        <v>122</v>
      </c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6"/>
    </row>
    <row r="110" spans="1:14" s="111" customFormat="1" ht="12.75">
      <c r="A110" s="204" t="s">
        <v>1</v>
      </c>
      <c r="B110" s="205" t="s">
        <v>2</v>
      </c>
      <c r="C110" s="205" t="s">
        <v>3</v>
      </c>
      <c r="D110" s="205" t="s">
        <v>4</v>
      </c>
      <c r="E110" s="202" t="s">
        <v>5</v>
      </c>
      <c r="F110" s="202" t="s">
        <v>6</v>
      </c>
      <c r="G110" s="202"/>
      <c r="H110" s="202"/>
      <c r="I110" s="202" t="s">
        <v>7</v>
      </c>
      <c r="J110" s="202" t="s">
        <v>82</v>
      </c>
      <c r="K110" s="202" t="s">
        <v>8</v>
      </c>
      <c r="L110" s="159" t="s">
        <v>93</v>
      </c>
      <c r="M110" s="160" t="s">
        <v>94</v>
      </c>
      <c r="N110" s="161" t="s">
        <v>95</v>
      </c>
    </row>
    <row r="111" spans="1:14" s="111" customFormat="1" ht="13.5" thickBot="1">
      <c r="A111" s="182"/>
      <c r="B111" s="195"/>
      <c r="C111" s="195"/>
      <c r="D111" s="195"/>
      <c r="E111" s="179"/>
      <c r="F111" s="173" t="s">
        <v>9</v>
      </c>
      <c r="G111" s="173" t="s">
        <v>80</v>
      </c>
      <c r="H111" s="173" t="s">
        <v>10</v>
      </c>
      <c r="I111" s="179"/>
      <c r="J111" s="179"/>
      <c r="K111" s="183"/>
      <c r="L111" s="156">
        <f>$D$3</f>
        <v>70</v>
      </c>
      <c r="M111" s="157">
        <f>$F$3</f>
        <v>65</v>
      </c>
      <c r="N111" s="158">
        <f>$H$3</f>
        <v>20</v>
      </c>
    </row>
    <row r="112" spans="1:14" s="111" customFormat="1" ht="13.5" thickBot="1">
      <c r="A112" s="123" t="s">
        <v>125</v>
      </c>
      <c r="B112" s="37">
        <v>38</v>
      </c>
      <c r="C112" s="132">
        <v>24.9</v>
      </c>
      <c r="D112" s="132">
        <v>5.4</v>
      </c>
      <c r="E112" s="133">
        <v>1.272</v>
      </c>
      <c r="F112" s="134">
        <v>773</v>
      </c>
      <c r="G112" s="134">
        <v>629</v>
      </c>
      <c r="H112" s="38">
        <v>404</v>
      </c>
      <c r="I112" s="124" t="s">
        <v>92</v>
      </c>
      <c r="J112" s="124" t="s">
        <v>92</v>
      </c>
      <c r="K112" s="38">
        <v>50</v>
      </c>
      <c r="L112" s="175">
        <f>IF((($F$3-$H$3)/($D$3-$H$3))&lt;0.7,$F112*(($D$3-$F$3)/(LN(($D$3-$H$3)/($F$3-$H$3)))/((75-65)/LN((75-20)/(65-20))))^$E112,$F112*((($D$3+$F$3)/2-$H$3)/((75+65)/2-20))^$E112)</f>
        <v>724.1756533809381</v>
      </c>
      <c r="M112" s="176"/>
      <c r="N112" s="177"/>
    </row>
    <row r="113" s="111" customFormat="1" ht="13.5" thickBot="1"/>
    <row r="114" spans="1:14" s="111" customFormat="1" ht="25.5" customHeight="1" thickBot="1">
      <c r="A114" s="184" t="s">
        <v>51</v>
      </c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6"/>
    </row>
    <row r="115" spans="1:14" s="111" customFormat="1" ht="12.75">
      <c r="A115" s="204" t="s">
        <v>1</v>
      </c>
      <c r="B115" s="205" t="s">
        <v>2</v>
      </c>
      <c r="C115" s="205" t="s">
        <v>3</v>
      </c>
      <c r="D115" s="205" t="s">
        <v>4</v>
      </c>
      <c r="E115" s="202" t="s">
        <v>5</v>
      </c>
      <c r="F115" s="203" t="s">
        <v>6</v>
      </c>
      <c r="G115" s="203"/>
      <c r="H115" s="203"/>
      <c r="I115" s="202" t="s">
        <v>7</v>
      </c>
      <c r="J115" s="202" t="s">
        <v>82</v>
      </c>
      <c r="K115" s="202" t="s">
        <v>8</v>
      </c>
      <c r="L115" s="159" t="s">
        <v>93</v>
      </c>
      <c r="M115" s="160" t="s">
        <v>94</v>
      </c>
      <c r="N115" s="161" t="s">
        <v>95</v>
      </c>
    </row>
    <row r="116" spans="1:14" s="111" customFormat="1" ht="13.5" thickBot="1">
      <c r="A116" s="201"/>
      <c r="B116" s="188"/>
      <c r="C116" s="188"/>
      <c r="D116" s="188"/>
      <c r="E116" s="199"/>
      <c r="F116" s="174" t="s">
        <v>9</v>
      </c>
      <c r="G116" s="174" t="s">
        <v>80</v>
      </c>
      <c r="H116" s="174" t="s">
        <v>10</v>
      </c>
      <c r="I116" s="199"/>
      <c r="J116" s="199"/>
      <c r="K116" s="199"/>
      <c r="L116" s="156">
        <f>$D$3</f>
        <v>70</v>
      </c>
      <c r="M116" s="157">
        <f>$F$3</f>
        <v>65</v>
      </c>
      <c r="N116" s="158">
        <f>$H$3</f>
        <v>20</v>
      </c>
    </row>
    <row r="117" spans="1:14" s="111" customFormat="1" ht="12.75">
      <c r="A117" s="123" t="s">
        <v>52</v>
      </c>
      <c r="B117" s="37">
        <v>58</v>
      </c>
      <c r="C117" s="132">
        <v>18.5</v>
      </c>
      <c r="D117" s="132">
        <v>9.4</v>
      </c>
      <c r="E117" s="14">
        <v>1.276</v>
      </c>
      <c r="F117" s="38">
        <v>766</v>
      </c>
      <c r="G117" s="38">
        <v>623</v>
      </c>
      <c r="H117" s="38">
        <v>399.16252860640805</v>
      </c>
      <c r="I117" s="124" t="s">
        <v>92</v>
      </c>
      <c r="J117" s="124" t="s">
        <v>92</v>
      </c>
      <c r="K117" s="38">
        <v>50</v>
      </c>
      <c r="L117" s="192">
        <f>IF((($F$3-$H$3)/($D$3-$H$3))&lt;0.7,$F117*(($D$3-$F$3)/(LN(($D$3-$H$3)/($F$3-$H$3)))/((75-65)/LN((75-20)/(65-20))))^$E117,$F117*((($D$3+$F$3)/2-$H$3)/((75+65)/2-20))^$E117)</f>
        <v>717.4705676546897</v>
      </c>
      <c r="M117" s="193"/>
      <c r="N117" s="194"/>
    </row>
    <row r="118" spans="1:14" s="111" customFormat="1" ht="12.75">
      <c r="A118" s="48" t="s">
        <v>54</v>
      </c>
      <c r="B118" s="39">
        <v>58</v>
      </c>
      <c r="C118" s="58">
        <v>26</v>
      </c>
      <c r="D118" s="58">
        <v>13.475</v>
      </c>
      <c r="E118" s="8">
        <v>1.283</v>
      </c>
      <c r="F118" s="6">
        <v>1094</v>
      </c>
      <c r="G118" s="6">
        <v>888</v>
      </c>
      <c r="H118" s="6">
        <v>568.048446200331</v>
      </c>
      <c r="I118" s="20" t="s">
        <v>92</v>
      </c>
      <c r="J118" s="20" t="s">
        <v>92</v>
      </c>
      <c r="K118" s="6">
        <v>50</v>
      </c>
      <c r="L118" s="196">
        <f>IF((($F$3-$H$3)/($D$3-$H$3))&lt;0.7,$F118*(($D$3-$F$3)/(LN(($D$3-$H$3)/($F$3-$H$3)))/((75-65)/LN((75-20)/(65-20))))^$E118,$F118*((($D$3+$F$3)/2-$H$3)/((75+65)/2-20))^$E118)</f>
        <v>1024.3224885896932</v>
      </c>
      <c r="M118" s="197"/>
      <c r="N118" s="198"/>
    </row>
    <row r="119" spans="1:14" s="111" customFormat="1" ht="13.5" thickBot="1">
      <c r="A119" s="88" t="s">
        <v>55</v>
      </c>
      <c r="B119" s="43">
        <v>58</v>
      </c>
      <c r="C119" s="59">
        <v>34</v>
      </c>
      <c r="D119" s="59">
        <v>17.517</v>
      </c>
      <c r="E119" s="12">
        <v>1.262</v>
      </c>
      <c r="F119" s="10">
        <v>1422</v>
      </c>
      <c r="G119" s="10">
        <v>1158</v>
      </c>
      <c r="H119" s="10">
        <v>746.322396077491</v>
      </c>
      <c r="I119" s="30" t="s">
        <v>92</v>
      </c>
      <c r="J119" s="30" t="s">
        <v>92</v>
      </c>
      <c r="K119" s="10">
        <v>50</v>
      </c>
      <c r="L119" s="189">
        <f>IF((($F$3-$H$3)/($D$3-$H$3))&lt;0.7,$F119*(($D$3-$F$3)/(LN(($D$3-$H$3)/($F$3-$H$3)))/((75-65)/LN((75-20)/(65-20))))^$E119,$F119*((($D$3+$F$3)/2-$H$3)/((75+65)/2-20))^$E119)</f>
        <v>1332.866910150073</v>
      </c>
      <c r="M119" s="190"/>
      <c r="N119" s="191"/>
    </row>
    <row r="120" s="111" customFormat="1" ht="13.5" thickBot="1"/>
    <row r="121" spans="1:14" s="111" customFormat="1" ht="25.5" customHeight="1" thickBot="1">
      <c r="A121" s="184" t="s">
        <v>152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6"/>
    </row>
    <row r="122" spans="1:14" s="111" customFormat="1" ht="12.75">
      <c r="A122" s="204" t="s">
        <v>1</v>
      </c>
      <c r="B122" s="205" t="s">
        <v>2</v>
      </c>
      <c r="C122" s="205" t="s">
        <v>3</v>
      </c>
      <c r="D122" s="205" t="s">
        <v>4</v>
      </c>
      <c r="E122" s="202" t="s">
        <v>5</v>
      </c>
      <c r="F122" s="203" t="s">
        <v>6</v>
      </c>
      <c r="G122" s="203"/>
      <c r="H122" s="203"/>
      <c r="I122" s="202" t="s">
        <v>7</v>
      </c>
      <c r="J122" s="202" t="s">
        <v>82</v>
      </c>
      <c r="K122" s="202" t="s">
        <v>8</v>
      </c>
      <c r="L122" s="159" t="s">
        <v>93</v>
      </c>
      <c r="M122" s="160" t="s">
        <v>94</v>
      </c>
      <c r="N122" s="161" t="s">
        <v>95</v>
      </c>
    </row>
    <row r="123" spans="1:14" s="111" customFormat="1" ht="13.5" thickBot="1">
      <c r="A123" s="182"/>
      <c r="B123" s="195"/>
      <c r="C123" s="195"/>
      <c r="D123" s="195"/>
      <c r="E123" s="179"/>
      <c r="F123" s="173" t="s">
        <v>9</v>
      </c>
      <c r="G123" s="173" t="s">
        <v>80</v>
      </c>
      <c r="H123" s="173" t="s">
        <v>10</v>
      </c>
      <c r="I123" s="179"/>
      <c r="J123" s="179"/>
      <c r="K123" s="179"/>
      <c r="L123" s="156">
        <f>$D$3</f>
        <v>70</v>
      </c>
      <c r="M123" s="157">
        <f>$F$3</f>
        <v>65</v>
      </c>
      <c r="N123" s="158">
        <f>$H$3</f>
        <v>20</v>
      </c>
    </row>
    <row r="124" spans="1:14" s="111" customFormat="1" ht="12.75">
      <c r="A124" s="123" t="s">
        <v>52</v>
      </c>
      <c r="B124" s="37">
        <v>86</v>
      </c>
      <c r="C124" s="132">
        <v>36</v>
      </c>
      <c r="D124" s="132">
        <v>18.6</v>
      </c>
      <c r="E124" s="14">
        <v>1.25</v>
      </c>
      <c r="F124" s="38">
        <v>1096</v>
      </c>
      <c r="G124" s="38">
        <v>895</v>
      </c>
      <c r="H124" s="38">
        <v>579</v>
      </c>
      <c r="I124" s="124" t="s">
        <v>92</v>
      </c>
      <c r="J124" s="124" t="s">
        <v>92</v>
      </c>
      <c r="K124" s="38">
        <v>50</v>
      </c>
      <c r="L124" s="192">
        <f>IF((($F$3-$H$3)/($D$3-$H$3))&lt;0.7,$F124*(($D$3-$F$3)/(LN(($D$3-$H$3)/($F$3-$H$3)))/((75-65)/LN((75-20)/(65-20))))^$E124,$F124*((($D$3+$F$3)/2-$H$3)/((75+65)/2-20))^$E124)</f>
        <v>1027.933596951373</v>
      </c>
      <c r="M124" s="193"/>
      <c r="N124" s="194"/>
    </row>
    <row r="125" spans="1:14" s="111" customFormat="1" ht="12.75">
      <c r="A125" s="48" t="s">
        <v>54</v>
      </c>
      <c r="B125" s="39">
        <v>86</v>
      </c>
      <c r="C125" s="58">
        <v>51.3</v>
      </c>
      <c r="D125" s="58">
        <v>26.5</v>
      </c>
      <c r="E125" s="3">
        <v>1.25</v>
      </c>
      <c r="F125" s="6">
        <v>1564</v>
      </c>
      <c r="G125" s="6">
        <v>1276</v>
      </c>
      <c r="H125" s="6">
        <v>826</v>
      </c>
      <c r="I125" s="20" t="s">
        <v>92</v>
      </c>
      <c r="J125" s="20" t="s">
        <v>92</v>
      </c>
      <c r="K125" s="6">
        <v>50</v>
      </c>
      <c r="L125" s="196">
        <f>IF((($F$3-$H$3)/($D$3-$H$3))&lt;0.7,$F125*(($D$3-$F$3)/(LN(($D$3-$H$3)/($F$3-$H$3)))/((75-65)/LN((75-20)/(65-20))))^$E125,$F125*((($D$3+$F$3)/2-$H$3)/((75+65)/2-20))^$E125)</f>
        <v>1466.8687460145502</v>
      </c>
      <c r="M125" s="197"/>
      <c r="N125" s="198"/>
    </row>
    <row r="126" spans="1:14" s="111" customFormat="1" ht="13.5" thickBot="1">
      <c r="A126" s="88" t="s">
        <v>55</v>
      </c>
      <c r="B126" s="43">
        <v>86</v>
      </c>
      <c r="C126" s="59">
        <v>66.7</v>
      </c>
      <c r="D126" s="59">
        <v>34.6</v>
      </c>
      <c r="E126" s="108">
        <v>1.25</v>
      </c>
      <c r="F126" s="10">
        <v>2030</v>
      </c>
      <c r="G126" s="10">
        <v>1657</v>
      </c>
      <c r="H126" s="10">
        <v>1072</v>
      </c>
      <c r="I126" s="30" t="s">
        <v>92</v>
      </c>
      <c r="J126" s="30" t="s">
        <v>92</v>
      </c>
      <c r="K126" s="10">
        <v>50</v>
      </c>
      <c r="L126" s="189">
        <f>IF((($F$3-$H$3)/($D$3-$H$3))&lt;0.7,$F126*(($D$3-$F$3)/(LN(($D$3-$H$3)/($F$3-$H$3)))/((75-65)/LN((75-20)/(65-20))))^$E126,$F126*((($D$3+$F$3)/2-$H$3)/((75+65)/2-20))^$E126)</f>
        <v>1903.928103842415</v>
      </c>
      <c r="M126" s="190"/>
      <c r="N126" s="191"/>
    </row>
    <row r="127" spans="1:14" s="111" customFormat="1" ht="13.5" thickBot="1">
      <c r="A127" s="79"/>
      <c r="B127" s="84"/>
      <c r="C127" s="74"/>
      <c r="D127" s="74"/>
      <c r="E127" s="75"/>
      <c r="F127" s="76"/>
      <c r="G127" s="76"/>
      <c r="H127" s="76"/>
      <c r="I127" s="77"/>
      <c r="J127" s="77"/>
      <c r="K127" s="78"/>
      <c r="L127" s="115"/>
      <c r="M127" s="115"/>
      <c r="N127" s="115"/>
    </row>
    <row r="128" spans="1:14" s="111" customFormat="1" ht="25.5" customHeight="1" thickBot="1">
      <c r="A128" s="184" t="s">
        <v>56</v>
      </c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6"/>
    </row>
    <row r="129" spans="1:14" s="111" customFormat="1" ht="12.75">
      <c r="A129" s="181" t="s">
        <v>1</v>
      </c>
      <c r="B129" s="187" t="s">
        <v>2</v>
      </c>
      <c r="C129" s="187" t="s">
        <v>3</v>
      </c>
      <c r="D129" s="187" t="s">
        <v>4</v>
      </c>
      <c r="E129" s="178" t="s">
        <v>5</v>
      </c>
      <c r="F129" s="227" t="s">
        <v>6</v>
      </c>
      <c r="G129" s="227"/>
      <c r="H129" s="227"/>
      <c r="I129" s="178" t="s">
        <v>7</v>
      </c>
      <c r="J129" s="178" t="s">
        <v>82</v>
      </c>
      <c r="K129" s="178" t="s">
        <v>8</v>
      </c>
      <c r="L129" s="159" t="s">
        <v>93</v>
      </c>
      <c r="M129" s="160" t="s">
        <v>94</v>
      </c>
      <c r="N129" s="161" t="s">
        <v>95</v>
      </c>
    </row>
    <row r="130" spans="1:14" s="111" customFormat="1" ht="13.5" thickBot="1">
      <c r="A130" s="201"/>
      <c r="B130" s="188"/>
      <c r="C130" s="188"/>
      <c r="D130" s="188"/>
      <c r="E130" s="199"/>
      <c r="F130" s="174" t="s">
        <v>9</v>
      </c>
      <c r="G130" s="174" t="s">
        <v>80</v>
      </c>
      <c r="H130" s="174" t="s">
        <v>10</v>
      </c>
      <c r="I130" s="199"/>
      <c r="J130" s="199"/>
      <c r="K130" s="199"/>
      <c r="L130" s="156">
        <f>$D$3</f>
        <v>70</v>
      </c>
      <c r="M130" s="157">
        <f>$F$3</f>
        <v>65</v>
      </c>
      <c r="N130" s="158">
        <f>$H$3</f>
        <v>20</v>
      </c>
    </row>
    <row r="131" spans="1:14" s="111" customFormat="1" ht="12.75">
      <c r="A131" s="123" t="s">
        <v>57</v>
      </c>
      <c r="B131" s="37">
        <v>49</v>
      </c>
      <c r="C131" s="132">
        <v>10</v>
      </c>
      <c r="D131" s="132">
        <v>5.097</v>
      </c>
      <c r="E131" s="133">
        <v>1.291</v>
      </c>
      <c r="F131" s="134">
        <v>530.424</v>
      </c>
      <c r="G131" s="134">
        <v>430</v>
      </c>
      <c r="H131" s="38">
        <v>274.29407751309617</v>
      </c>
      <c r="I131" s="124" t="s">
        <v>92</v>
      </c>
      <c r="J131" s="124" t="s">
        <v>92</v>
      </c>
      <c r="K131" s="38">
        <v>50</v>
      </c>
      <c r="L131" s="192">
        <f>IF((($F$3-$H$3)/($D$3-$H$3))&lt;0.7,$F131*(($D$3-$F$3)/(LN(($D$3-$H$3)/($F$3-$H$3)))/((75-65)/LN((75-20)/(65-20))))^$E131,$F131*((($D$3+$F$3)/2-$H$3)/((75+65)/2-20))^$E131)</f>
        <v>496.4372265965809</v>
      </c>
      <c r="M131" s="193"/>
      <c r="N131" s="194"/>
    </row>
    <row r="132" spans="1:14" s="111" customFormat="1" ht="12.75">
      <c r="A132" s="48" t="s">
        <v>58</v>
      </c>
      <c r="B132" s="39">
        <v>49</v>
      </c>
      <c r="C132" s="58">
        <v>16.5</v>
      </c>
      <c r="D132" s="58">
        <v>8.322</v>
      </c>
      <c r="E132" s="60">
        <v>1.291</v>
      </c>
      <c r="F132" s="22">
        <v>855.094</v>
      </c>
      <c r="G132" s="22">
        <v>693</v>
      </c>
      <c r="H132" s="6">
        <v>442.18817383260085</v>
      </c>
      <c r="I132" s="20" t="s">
        <v>92</v>
      </c>
      <c r="J132" s="20" t="s">
        <v>92</v>
      </c>
      <c r="K132" s="6">
        <v>50</v>
      </c>
      <c r="L132" s="196">
        <f>IF((($F$3-$H$3)/($D$3-$H$3))&lt;0.7,$F132*(($D$3-$F$3)/(LN(($D$3-$H$3)/($F$3-$H$3)))/((75-65)/LN((75-20)/(65-20))))^$E132,$F132*((($D$3+$F$3)/2-$H$3)/((75+65)/2-20))^$E132)</f>
        <v>800.3040847310393</v>
      </c>
      <c r="M132" s="197"/>
      <c r="N132" s="198"/>
    </row>
    <row r="133" spans="1:14" s="111" customFormat="1" ht="13.5" thickBot="1">
      <c r="A133" s="88" t="s">
        <v>59</v>
      </c>
      <c r="B133" s="43">
        <v>49</v>
      </c>
      <c r="C133" s="59">
        <v>21</v>
      </c>
      <c r="D133" s="59">
        <v>10.878</v>
      </c>
      <c r="E133" s="12">
        <v>1.291</v>
      </c>
      <c r="F133" s="29">
        <v>1063.546</v>
      </c>
      <c r="G133" s="29">
        <v>862</v>
      </c>
      <c r="H133" s="10">
        <v>549.9833509847657</v>
      </c>
      <c r="I133" s="30" t="s">
        <v>92</v>
      </c>
      <c r="J133" s="30" t="s">
        <v>92</v>
      </c>
      <c r="K133" s="10">
        <v>50</v>
      </c>
      <c r="L133" s="189">
        <f>IF((($F$3-$H$3)/($D$3-$H$3))&lt;0.7,$F133*(($D$3-$F$3)/(LN(($D$3-$H$3)/($F$3-$H$3)))/((75-65)/LN((75-20)/(65-20))))^$E133,$F133*((($D$3+$F$3)/2-$H$3)/((75+65)/2-20))^$E133)</f>
        <v>995.3995795776347</v>
      </c>
      <c r="M133" s="190"/>
      <c r="N133" s="191"/>
    </row>
    <row r="134" spans="1:14" s="111" customFormat="1" ht="13.5" thickBot="1">
      <c r="A134" s="79"/>
      <c r="B134" s="84"/>
      <c r="C134" s="74"/>
      <c r="D134" s="74"/>
      <c r="E134" s="75"/>
      <c r="F134" s="76"/>
      <c r="G134" s="76"/>
      <c r="H134" s="76"/>
      <c r="I134" s="77"/>
      <c r="J134" s="77"/>
      <c r="K134" s="78"/>
      <c r="L134" s="115"/>
      <c r="M134" s="115"/>
      <c r="N134" s="115"/>
    </row>
    <row r="135" spans="1:14" s="111" customFormat="1" ht="25.5" customHeight="1" thickBot="1">
      <c r="A135" s="184" t="s">
        <v>114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6"/>
    </row>
    <row r="136" spans="1:14" s="111" customFormat="1" ht="12.75">
      <c r="A136" s="181" t="s">
        <v>1</v>
      </c>
      <c r="B136" s="187" t="s">
        <v>2</v>
      </c>
      <c r="C136" s="187" t="s">
        <v>3</v>
      </c>
      <c r="D136" s="187" t="s">
        <v>4</v>
      </c>
      <c r="E136" s="178" t="s">
        <v>5</v>
      </c>
      <c r="F136" s="227" t="s">
        <v>6</v>
      </c>
      <c r="G136" s="227"/>
      <c r="H136" s="227"/>
      <c r="I136" s="178" t="s">
        <v>7</v>
      </c>
      <c r="J136" s="178" t="s">
        <v>82</v>
      </c>
      <c r="K136" s="178" t="s">
        <v>8</v>
      </c>
      <c r="L136" s="159" t="s">
        <v>93</v>
      </c>
      <c r="M136" s="160" t="s">
        <v>94</v>
      </c>
      <c r="N136" s="161" t="s">
        <v>95</v>
      </c>
    </row>
    <row r="137" spans="1:14" s="111" customFormat="1" ht="13.5" thickBot="1">
      <c r="A137" s="201"/>
      <c r="B137" s="188"/>
      <c r="C137" s="188"/>
      <c r="D137" s="188"/>
      <c r="E137" s="199"/>
      <c r="F137" s="174" t="s">
        <v>9</v>
      </c>
      <c r="G137" s="174" t="s">
        <v>80</v>
      </c>
      <c r="H137" s="174" t="s">
        <v>10</v>
      </c>
      <c r="I137" s="199"/>
      <c r="J137" s="199"/>
      <c r="K137" s="199"/>
      <c r="L137" s="156">
        <f>$D$3</f>
        <v>70</v>
      </c>
      <c r="M137" s="157">
        <f>$F$3</f>
        <v>65</v>
      </c>
      <c r="N137" s="158">
        <f>$H$3</f>
        <v>20</v>
      </c>
    </row>
    <row r="138" spans="1:14" s="111" customFormat="1" ht="12.75">
      <c r="A138" s="135" t="s">
        <v>57</v>
      </c>
      <c r="B138" s="136">
        <v>70</v>
      </c>
      <c r="C138" s="137">
        <v>19.5</v>
      </c>
      <c r="D138" s="137">
        <v>10</v>
      </c>
      <c r="E138" s="133">
        <v>1.307</v>
      </c>
      <c r="F138" s="134">
        <v>834</v>
      </c>
      <c r="G138" s="134">
        <v>674</v>
      </c>
      <c r="H138" s="38">
        <v>428</v>
      </c>
      <c r="I138" s="124" t="s">
        <v>92</v>
      </c>
      <c r="J138" s="124" t="s">
        <v>92</v>
      </c>
      <c r="K138" s="138">
        <v>50</v>
      </c>
      <c r="L138" s="192">
        <f>IF((($F$3-$H$3)/($D$3-$H$3))&lt;0.7,$F138*(($D$3-$F$3)/(LN(($D$3-$H$3)/($F$3-$H$3)))/((75-65)/LN((75-20)/(65-20))))^$E138,$F138*((($D$3+$F$3)/2-$H$3)/((75+65)/2-20))^$E138)</f>
        <v>779.9213385569444</v>
      </c>
      <c r="M138" s="193"/>
      <c r="N138" s="194"/>
    </row>
    <row r="139" spans="1:14" s="111" customFormat="1" ht="12.75">
      <c r="A139" s="92" t="s">
        <v>58</v>
      </c>
      <c r="B139" s="50">
        <v>70</v>
      </c>
      <c r="C139" s="61">
        <v>31.5</v>
      </c>
      <c r="D139" s="61">
        <v>16.3</v>
      </c>
      <c r="E139" s="60">
        <v>1.307</v>
      </c>
      <c r="F139" s="22">
        <v>1334</v>
      </c>
      <c r="G139" s="22">
        <v>1079</v>
      </c>
      <c r="H139" s="6">
        <v>684</v>
      </c>
      <c r="I139" s="20" t="s">
        <v>92</v>
      </c>
      <c r="J139" s="20" t="s">
        <v>92</v>
      </c>
      <c r="K139" s="62">
        <v>50</v>
      </c>
      <c r="L139" s="196">
        <f>IF((($F$3-$H$3)/($D$3-$H$3))&lt;0.7,$F139*(($D$3-$F$3)/(LN(($D$3-$H$3)/($F$3-$H$3)))/((75-65)/LN((75-20)/(65-20))))^$E139,$F139*((($D$3+$F$3)/2-$H$3)/((75+65)/2-20))^$E139)</f>
        <v>1247.5000786989974</v>
      </c>
      <c r="M139" s="197"/>
      <c r="N139" s="198"/>
    </row>
    <row r="140" spans="1:14" s="111" customFormat="1" ht="13.5" thickBot="1">
      <c r="A140" s="26" t="s">
        <v>59</v>
      </c>
      <c r="B140" s="52">
        <v>70</v>
      </c>
      <c r="C140" s="63">
        <v>40.5</v>
      </c>
      <c r="D140" s="63">
        <v>21.2</v>
      </c>
      <c r="E140" s="12">
        <v>1.307</v>
      </c>
      <c r="F140" s="29">
        <v>1667</v>
      </c>
      <c r="G140" s="29">
        <v>1348</v>
      </c>
      <c r="H140" s="10">
        <v>855</v>
      </c>
      <c r="I140" s="30" t="s">
        <v>92</v>
      </c>
      <c r="J140" s="30" t="s">
        <v>92</v>
      </c>
      <c r="K140" s="64">
        <v>50</v>
      </c>
      <c r="L140" s="189">
        <f>IF((($F$3-$H$3)/($D$3-$H$3))&lt;0.7,$F140*(($D$3-$F$3)/(LN(($D$3-$H$3)/($F$3-$H$3)))/((75-65)/LN((75-20)/(65-20))))^$E140,$F140*((($D$3+$F$3)/2-$H$3)/((75+65)/2-20))^$E140)</f>
        <v>1558.9075196336048</v>
      </c>
      <c r="M140" s="190"/>
      <c r="N140" s="191"/>
    </row>
    <row r="141" s="111" customFormat="1" ht="13.5" thickBot="1"/>
    <row r="142" spans="1:14" s="111" customFormat="1" ht="25.5" customHeight="1" thickBot="1">
      <c r="A142" s="184" t="s">
        <v>63</v>
      </c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6"/>
    </row>
    <row r="143" spans="1:14" s="111" customFormat="1" ht="12.75">
      <c r="A143" s="181" t="s">
        <v>1</v>
      </c>
      <c r="B143" s="187" t="s">
        <v>2</v>
      </c>
      <c r="C143" s="187" t="s">
        <v>3</v>
      </c>
      <c r="D143" s="187" t="s">
        <v>4</v>
      </c>
      <c r="E143" s="178" t="s">
        <v>5</v>
      </c>
      <c r="F143" s="227" t="s">
        <v>6</v>
      </c>
      <c r="G143" s="227"/>
      <c r="H143" s="227"/>
      <c r="I143" s="178" t="s">
        <v>7</v>
      </c>
      <c r="J143" s="178" t="s">
        <v>82</v>
      </c>
      <c r="K143" s="178" t="s">
        <v>8</v>
      </c>
      <c r="L143" s="159" t="s">
        <v>93</v>
      </c>
      <c r="M143" s="160" t="s">
        <v>94</v>
      </c>
      <c r="N143" s="161" t="s">
        <v>95</v>
      </c>
    </row>
    <row r="144" spans="1:14" s="111" customFormat="1" ht="13.5" thickBot="1">
      <c r="A144" s="201"/>
      <c r="B144" s="188"/>
      <c r="C144" s="188"/>
      <c r="D144" s="188"/>
      <c r="E144" s="199"/>
      <c r="F144" s="174" t="s">
        <v>9</v>
      </c>
      <c r="G144" s="174" t="s">
        <v>80</v>
      </c>
      <c r="H144" s="174" t="s">
        <v>10</v>
      </c>
      <c r="I144" s="199"/>
      <c r="J144" s="199"/>
      <c r="K144" s="199"/>
      <c r="L144" s="156">
        <f>$D$3</f>
        <v>70</v>
      </c>
      <c r="M144" s="157">
        <f>$F$3</f>
        <v>65</v>
      </c>
      <c r="N144" s="158">
        <f>$H$3</f>
        <v>20</v>
      </c>
    </row>
    <row r="145" spans="1:14" s="111" customFormat="1" ht="12.75">
      <c r="A145" s="123" t="s">
        <v>57</v>
      </c>
      <c r="B145" s="37">
        <v>98</v>
      </c>
      <c r="C145" s="132">
        <v>27.5</v>
      </c>
      <c r="D145" s="132">
        <v>7.913</v>
      </c>
      <c r="E145" s="133">
        <v>1.297</v>
      </c>
      <c r="F145" s="134">
        <v>1100.18483296717</v>
      </c>
      <c r="G145" s="134">
        <v>891</v>
      </c>
      <c r="H145" s="38">
        <v>567.1890335201902</v>
      </c>
      <c r="I145" s="124" t="s">
        <v>92</v>
      </c>
      <c r="J145" s="124" t="s">
        <v>92</v>
      </c>
      <c r="K145" s="38">
        <v>50</v>
      </c>
      <c r="L145" s="192">
        <f>IF((($F$3-$H$3)/($D$3-$H$3))&lt;0.7,$F145*(($D$3-$F$3)/(LN(($D$3-$H$3)/($F$3-$H$3)))/((75-65)/LN((75-20)/(65-20))))^$E145,$F145*((($D$3+$F$3)/2-$H$3)/((75+65)/2-20))^$E145)</f>
        <v>1029.3739406590023</v>
      </c>
      <c r="M145" s="193"/>
      <c r="N145" s="194"/>
    </row>
    <row r="146" spans="1:14" s="111" customFormat="1" ht="12.75">
      <c r="A146" s="48" t="s">
        <v>58</v>
      </c>
      <c r="B146" s="39">
        <v>98</v>
      </c>
      <c r="C146" s="58">
        <v>44.5</v>
      </c>
      <c r="D146" s="58">
        <v>12.898</v>
      </c>
      <c r="E146" s="60">
        <v>1.297</v>
      </c>
      <c r="F146" s="22">
        <v>1761.271047429607</v>
      </c>
      <c r="G146" s="22">
        <v>1427</v>
      </c>
      <c r="H146" s="6">
        <v>908.0052671372372</v>
      </c>
      <c r="I146" s="20" t="s">
        <v>92</v>
      </c>
      <c r="J146" s="20" t="s">
        <v>92</v>
      </c>
      <c r="K146" s="6">
        <v>50</v>
      </c>
      <c r="L146" s="196">
        <f>IF((($F$3-$H$3)/($D$3-$H$3))&lt;0.7,$F146*(($D$3-$F$3)/(LN(($D$3-$H$3)/($F$3-$H$3)))/((75-65)/LN((75-20)/(65-20))))^$E146,$F146*((($D$3+$F$3)/2-$H$3)/((75+65)/2-20))^$E146)</f>
        <v>1647.9108458272337</v>
      </c>
      <c r="M146" s="197"/>
      <c r="N146" s="198"/>
    </row>
    <row r="147" spans="1:14" s="111" customFormat="1" ht="13.5" thickBot="1">
      <c r="A147" s="88" t="s">
        <v>59</v>
      </c>
      <c r="B147" s="43">
        <v>98</v>
      </c>
      <c r="C147" s="59">
        <v>58</v>
      </c>
      <c r="D147" s="59">
        <v>16.862</v>
      </c>
      <c r="E147" s="12">
        <v>1.297</v>
      </c>
      <c r="F147" s="29">
        <v>2203.0882004436176</v>
      </c>
      <c r="G147" s="29">
        <v>1784</v>
      </c>
      <c r="H147" s="10">
        <v>1135.779579690532</v>
      </c>
      <c r="I147" s="30" t="s">
        <v>92</v>
      </c>
      <c r="J147" s="30" t="s">
        <v>92</v>
      </c>
      <c r="K147" s="10">
        <v>50</v>
      </c>
      <c r="L147" s="189">
        <f>IF((($F$3-$H$3)/($D$3-$H$3))&lt;0.7,$F147*(($D$3-$F$3)/(LN(($D$3-$H$3)/($F$3-$H$3)))/((75-65)/LN((75-20)/(65-20))))^$E147,$F147*((($D$3+$F$3)/2-$H$3)/((75+65)/2-20))^$E147)</f>
        <v>2061.2914435420766</v>
      </c>
      <c r="M147" s="190"/>
      <c r="N147" s="191"/>
    </row>
    <row r="148" s="111" customFormat="1" ht="13.5" thickBot="1"/>
    <row r="149" spans="1:14" s="111" customFormat="1" ht="25.5" customHeight="1" thickBot="1">
      <c r="A149" s="184" t="s">
        <v>64</v>
      </c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6"/>
    </row>
    <row r="150" spans="1:14" s="111" customFormat="1" ht="12.75">
      <c r="A150" s="181" t="s">
        <v>1</v>
      </c>
      <c r="B150" s="187" t="s">
        <v>2</v>
      </c>
      <c r="C150" s="187" t="s">
        <v>3</v>
      </c>
      <c r="D150" s="187" t="s">
        <v>4</v>
      </c>
      <c r="E150" s="178" t="s">
        <v>5</v>
      </c>
      <c r="F150" s="227" t="s">
        <v>6</v>
      </c>
      <c r="G150" s="227"/>
      <c r="H150" s="227"/>
      <c r="I150" s="178" t="s">
        <v>7</v>
      </c>
      <c r="J150" s="178" t="s">
        <v>82</v>
      </c>
      <c r="K150" s="178" t="s">
        <v>8</v>
      </c>
      <c r="L150" s="159" t="s">
        <v>93</v>
      </c>
      <c r="M150" s="160" t="s">
        <v>94</v>
      </c>
      <c r="N150" s="161" t="s">
        <v>95</v>
      </c>
    </row>
    <row r="151" spans="1:14" s="111" customFormat="1" ht="13.5" thickBot="1">
      <c r="A151" s="201"/>
      <c r="B151" s="188"/>
      <c r="C151" s="188"/>
      <c r="D151" s="188"/>
      <c r="E151" s="199"/>
      <c r="F151" s="174" t="s">
        <v>9</v>
      </c>
      <c r="G151" s="174" t="s">
        <v>80</v>
      </c>
      <c r="H151" s="174" t="s">
        <v>10</v>
      </c>
      <c r="I151" s="199"/>
      <c r="J151" s="199"/>
      <c r="K151" s="199"/>
      <c r="L151" s="156">
        <f>$D$3</f>
        <v>70</v>
      </c>
      <c r="M151" s="157">
        <f>$F$3</f>
        <v>65</v>
      </c>
      <c r="N151" s="158">
        <f>$H$3</f>
        <v>20</v>
      </c>
    </row>
    <row r="152" spans="1:14" s="111" customFormat="1" ht="12.75">
      <c r="A152" s="135" t="s">
        <v>57</v>
      </c>
      <c r="B152" s="136">
        <v>79</v>
      </c>
      <c r="C152" s="137">
        <v>19.5</v>
      </c>
      <c r="D152" s="137">
        <v>4.942</v>
      </c>
      <c r="E152" s="133">
        <v>1.292</v>
      </c>
      <c r="F152" s="134">
        <v>821</v>
      </c>
      <c r="G152" s="134">
        <v>666</v>
      </c>
      <c r="H152" s="38">
        <v>424</v>
      </c>
      <c r="I152" s="124" t="s">
        <v>92</v>
      </c>
      <c r="J152" s="124" t="s">
        <v>92</v>
      </c>
      <c r="K152" s="138">
        <v>50</v>
      </c>
      <c r="L152" s="192">
        <f>IF((($F$3-$H$3)/($D$3-$H$3))&lt;0.7,$F152*(($D$3-$F$3)/(LN(($D$3-$H$3)/($F$3-$H$3)))/((75-65)/LN((75-20)/(65-20))))^$E152,$F152*((($D$3+$F$3)/2-$H$3)/((75+65)/2-20))^$E152)</f>
        <v>768.3552360175728</v>
      </c>
      <c r="M152" s="193"/>
      <c r="N152" s="194"/>
    </row>
    <row r="153" spans="1:14" s="111" customFormat="1" ht="12.75">
      <c r="A153" s="92" t="s">
        <v>58</v>
      </c>
      <c r="B153" s="50">
        <v>79</v>
      </c>
      <c r="C153" s="61">
        <v>31</v>
      </c>
      <c r="D153" s="61">
        <v>8.07</v>
      </c>
      <c r="E153" s="60">
        <v>1.292</v>
      </c>
      <c r="F153" s="22">
        <v>1314</v>
      </c>
      <c r="G153" s="22">
        <v>1065</v>
      </c>
      <c r="H153" s="6">
        <v>679</v>
      </c>
      <c r="I153" s="20" t="s">
        <v>92</v>
      </c>
      <c r="J153" s="20" t="s">
        <v>92</v>
      </c>
      <c r="K153" s="62">
        <v>50</v>
      </c>
      <c r="L153" s="196">
        <f>IF((($F$3-$H$3)/($D$3-$H$3))&lt;0.7,$F153*(($D$3-$F$3)/(LN(($D$3-$H$3)/($F$3-$H$3)))/((75-65)/LN((75-20)/(65-20))))^$E153,$F153*((($D$3+$F$3)/2-$H$3)/((75+65)/2-20))^$E153)</f>
        <v>1229.7427285348242</v>
      </c>
      <c r="M153" s="197"/>
      <c r="N153" s="198"/>
    </row>
    <row r="154" spans="1:14" s="111" customFormat="1" ht="13.5" thickBot="1">
      <c r="A154" s="98" t="s">
        <v>59</v>
      </c>
      <c r="B154" s="52">
        <v>79</v>
      </c>
      <c r="C154" s="63">
        <v>40.5</v>
      </c>
      <c r="D154" s="63">
        <v>10.549</v>
      </c>
      <c r="E154" s="12">
        <v>1.292</v>
      </c>
      <c r="F154" s="29">
        <v>1643</v>
      </c>
      <c r="G154" s="29">
        <v>1332</v>
      </c>
      <c r="H154" s="10">
        <v>849</v>
      </c>
      <c r="I154" s="30" t="s">
        <v>92</v>
      </c>
      <c r="J154" s="30" t="s">
        <v>92</v>
      </c>
      <c r="K154" s="64">
        <v>50</v>
      </c>
      <c r="L154" s="189">
        <f>IF((($F$3-$H$3)/($D$3-$H$3))&lt;0.7,$F154*(($D$3-$F$3)/(LN(($D$3-$H$3)/($F$3-$H$3)))/((75-65)/LN((75-20)/(65-20))))^$E154,$F154*((($D$3+$F$3)/2-$H$3)/((75+65)/2-20))^$E154)</f>
        <v>1537.6463493019148</v>
      </c>
      <c r="M154" s="190"/>
      <c r="N154" s="191"/>
    </row>
    <row r="155" spans="1:14" s="111" customFormat="1" ht="13.5" thickBot="1">
      <c r="A155"/>
      <c r="B155"/>
      <c r="C155"/>
      <c r="D155"/>
      <c r="E155"/>
      <c r="F155"/>
      <c r="G155"/>
      <c r="H155"/>
      <c r="I155" s="72"/>
      <c r="J155" s="72"/>
      <c r="K155"/>
      <c r="L155" s="114"/>
      <c r="M155" s="114"/>
      <c r="N155" s="114"/>
    </row>
    <row r="156" spans="1:14" s="111" customFormat="1" ht="25.5" customHeight="1" thickBot="1">
      <c r="A156" s="184" t="s">
        <v>65</v>
      </c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6"/>
    </row>
    <row r="157" spans="1:14" s="111" customFormat="1" ht="12.75">
      <c r="A157" s="181" t="s">
        <v>1</v>
      </c>
      <c r="B157" s="187" t="s">
        <v>2</v>
      </c>
      <c r="C157" s="187" t="s">
        <v>3</v>
      </c>
      <c r="D157" s="187" t="s">
        <v>4</v>
      </c>
      <c r="E157" s="240" t="s">
        <v>5</v>
      </c>
      <c r="F157" s="178" t="s">
        <v>6</v>
      </c>
      <c r="G157" s="178"/>
      <c r="H157" s="178"/>
      <c r="I157" s="178" t="s">
        <v>7</v>
      </c>
      <c r="J157" s="178" t="s">
        <v>82</v>
      </c>
      <c r="K157" s="178" t="s">
        <v>8</v>
      </c>
      <c r="L157" s="159" t="s">
        <v>93</v>
      </c>
      <c r="M157" s="160" t="s">
        <v>94</v>
      </c>
      <c r="N157" s="161" t="s">
        <v>95</v>
      </c>
    </row>
    <row r="158" spans="1:14" s="111" customFormat="1" ht="13.5" thickBot="1">
      <c r="A158" s="201"/>
      <c r="B158" s="188"/>
      <c r="C158" s="188"/>
      <c r="D158" s="188"/>
      <c r="E158" s="241"/>
      <c r="F158" s="174" t="s">
        <v>9</v>
      </c>
      <c r="G158" s="174" t="s">
        <v>80</v>
      </c>
      <c r="H158" s="174" t="s">
        <v>10</v>
      </c>
      <c r="I158" s="199"/>
      <c r="J158" s="199"/>
      <c r="K158" s="200"/>
      <c r="L158" s="156">
        <f>$D$3</f>
        <v>70</v>
      </c>
      <c r="M158" s="157">
        <f>$F$3</f>
        <v>65</v>
      </c>
      <c r="N158" s="158">
        <f>$H$3</f>
        <v>20</v>
      </c>
    </row>
    <row r="159" spans="1:14" s="111" customFormat="1" ht="12.75">
      <c r="A159" s="135" t="s">
        <v>57</v>
      </c>
      <c r="B159" s="136">
        <v>128</v>
      </c>
      <c r="C159" s="137">
        <v>37.5</v>
      </c>
      <c r="D159" s="137">
        <v>9.664</v>
      </c>
      <c r="E159" s="139">
        <v>1.262</v>
      </c>
      <c r="F159" s="134">
        <v>1127</v>
      </c>
      <c r="G159" s="134">
        <v>918</v>
      </c>
      <c r="H159" s="38">
        <v>591</v>
      </c>
      <c r="I159" s="124" t="s">
        <v>92</v>
      </c>
      <c r="J159" s="124" t="s">
        <v>92</v>
      </c>
      <c r="K159" s="138">
        <v>50</v>
      </c>
      <c r="L159" s="192">
        <f>IF((($F$3-$H$3)/($D$3-$H$3))&lt;0.7,$F159*(($D$3-$F$3)/(LN(($D$3-$H$3)/($F$3-$H$3)))/((75-65)/LN((75-20)/(65-20))))^$E159,$F159*((($D$3+$F$3)/2-$H$3)/((75+65)/2-20))^$E159)</f>
        <v>1056.3579519965767</v>
      </c>
      <c r="M159" s="193"/>
      <c r="N159" s="194"/>
    </row>
    <row r="160" spans="1:14" s="111" customFormat="1" ht="12.75">
      <c r="A160" s="92" t="s">
        <v>58</v>
      </c>
      <c r="B160" s="50">
        <v>128</v>
      </c>
      <c r="C160" s="61">
        <v>60.5</v>
      </c>
      <c r="D160" s="61">
        <v>15.8</v>
      </c>
      <c r="E160" s="66">
        <v>1.262</v>
      </c>
      <c r="F160" s="22">
        <v>1793</v>
      </c>
      <c r="G160" s="22">
        <v>1461</v>
      </c>
      <c r="H160" s="6">
        <v>941</v>
      </c>
      <c r="I160" s="20" t="s">
        <v>92</v>
      </c>
      <c r="J160" s="20" t="s">
        <v>92</v>
      </c>
      <c r="K160" s="62">
        <v>50</v>
      </c>
      <c r="L160" s="196">
        <f>IF((($F$3-$H$3)/($D$3-$H$3))&lt;0.7,$F160*(($D$3-$F$3)/(LN(($D$3-$H$3)/($F$3-$H$3)))/((75-65)/LN((75-20)/(65-20))))^$E160,$F160*((($D$3+$F$3)/2-$H$3)/((75+65)/2-20))^$E160)</f>
        <v>1680.6120744719274</v>
      </c>
      <c r="M160" s="197"/>
      <c r="N160" s="198"/>
    </row>
    <row r="161" spans="1:14" s="111" customFormat="1" ht="13.5" thickBot="1">
      <c r="A161" s="26" t="s">
        <v>59</v>
      </c>
      <c r="B161" s="52">
        <v>128</v>
      </c>
      <c r="C161" s="63">
        <v>79</v>
      </c>
      <c r="D161" s="63">
        <v>20.7</v>
      </c>
      <c r="E161" s="67">
        <v>1.262</v>
      </c>
      <c r="F161" s="29">
        <v>2325</v>
      </c>
      <c r="G161" s="29">
        <v>1894</v>
      </c>
      <c r="H161" s="10">
        <v>1220</v>
      </c>
      <c r="I161" s="30" t="s">
        <v>92</v>
      </c>
      <c r="J161" s="30" t="s">
        <v>92</v>
      </c>
      <c r="K161" s="64">
        <v>50</v>
      </c>
      <c r="L161" s="189">
        <f>IF((($F$3-$H$3)/($D$3-$H$3))&lt;0.7,$F161*(($D$3-$F$3)/(LN(($D$3-$H$3)/($F$3-$H$3)))/((75-65)/LN((75-20)/(65-20))))^$E161,$F161*((($D$3+$F$3)/2-$H$3)/((75+65)/2-20))^$E161)</f>
        <v>2179.265517650436</v>
      </c>
      <c r="M161" s="190"/>
      <c r="N161" s="191"/>
    </row>
    <row r="162" s="111" customFormat="1" ht="13.5" thickBot="1"/>
    <row r="163" spans="1:14" s="111" customFormat="1" ht="25.5" customHeight="1" thickBot="1">
      <c r="A163" s="184" t="s">
        <v>68</v>
      </c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6"/>
    </row>
    <row r="164" spans="1:14" s="111" customFormat="1" ht="12.75">
      <c r="A164" s="181" t="s">
        <v>1</v>
      </c>
      <c r="B164" s="187" t="s">
        <v>2</v>
      </c>
      <c r="C164" s="187" t="s">
        <v>3</v>
      </c>
      <c r="D164" s="187" t="s">
        <v>4</v>
      </c>
      <c r="E164" s="178" t="s">
        <v>5</v>
      </c>
      <c r="F164" s="178" t="s">
        <v>6</v>
      </c>
      <c r="G164" s="178"/>
      <c r="H164" s="178"/>
      <c r="I164" s="178" t="s">
        <v>7</v>
      </c>
      <c r="J164" s="178" t="s">
        <v>82</v>
      </c>
      <c r="K164" s="178" t="s">
        <v>8</v>
      </c>
      <c r="L164" s="159" t="s">
        <v>93</v>
      </c>
      <c r="M164" s="160" t="s">
        <v>94</v>
      </c>
      <c r="N164" s="161" t="s">
        <v>95</v>
      </c>
    </row>
    <row r="165" spans="1:14" s="111" customFormat="1" ht="13.5" thickBot="1">
      <c r="A165" s="201"/>
      <c r="B165" s="188"/>
      <c r="C165" s="188"/>
      <c r="D165" s="188"/>
      <c r="E165" s="199"/>
      <c r="F165" s="174" t="s">
        <v>9</v>
      </c>
      <c r="G165" s="174" t="s">
        <v>80</v>
      </c>
      <c r="H165" s="174" t="s">
        <v>10</v>
      </c>
      <c r="I165" s="199"/>
      <c r="J165" s="199"/>
      <c r="K165" s="200"/>
      <c r="L165" s="156">
        <f>$D$3</f>
        <v>70</v>
      </c>
      <c r="M165" s="157">
        <f>$F$3</f>
        <v>65</v>
      </c>
      <c r="N165" s="158">
        <f>$H$3</f>
        <v>20</v>
      </c>
    </row>
    <row r="166" spans="1:14" s="111" customFormat="1" ht="12.75">
      <c r="A166" s="140" t="s">
        <v>69</v>
      </c>
      <c r="B166" s="136">
        <v>35</v>
      </c>
      <c r="C166" s="136">
        <v>17.2</v>
      </c>
      <c r="D166" s="136">
        <v>10.2</v>
      </c>
      <c r="E166" s="14">
        <v>1.276</v>
      </c>
      <c r="F166" s="38">
        <v>1022</v>
      </c>
      <c r="G166" s="38">
        <v>831</v>
      </c>
      <c r="H166" s="38">
        <v>533</v>
      </c>
      <c r="I166" s="124" t="s">
        <v>92</v>
      </c>
      <c r="J166" s="124" t="s">
        <v>92</v>
      </c>
      <c r="K166" s="138">
        <v>50</v>
      </c>
      <c r="L166" s="192">
        <f>IF((($F$3-$H$3)/($D$3-$H$3))&lt;0.7,$F166*(($D$3-$F$3)/(LN(($D$3-$H$3)/($F$3-$H$3)))/((75-65)/LN((75-20)/(65-20))))^$E166,$F166*((($D$3+$F$3)/2-$H$3)/((75+65)/2-20))^$E166)</f>
        <v>957.2518539727062</v>
      </c>
      <c r="M166" s="193"/>
      <c r="N166" s="194"/>
    </row>
    <row r="167" spans="1:14" s="111" customFormat="1" ht="12.75">
      <c r="A167" s="17" t="s">
        <v>70</v>
      </c>
      <c r="B167" s="50">
        <v>35</v>
      </c>
      <c r="C167" s="50">
        <v>21.5</v>
      </c>
      <c r="D167" s="50">
        <v>12.7</v>
      </c>
      <c r="E167" s="8">
        <v>1.276</v>
      </c>
      <c r="F167" s="6">
        <v>1280</v>
      </c>
      <c r="G167" s="6">
        <v>1040</v>
      </c>
      <c r="H167" s="6">
        <v>667</v>
      </c>
      <c r="I167" s="20" t="s">
        <v>92</v>
      </c>
      <c r="J167" s="20" t="s">
        <v>92</v>
      </c>
      <c r="K167" s="62">
        <v>50</v>
      </c>
      <c r="L167" s="196">
        <f>IF((($F$3-$H$3)/($D$3-$H$3))&lt;0.7,$F167*(($D$3-$F$3)/(LN(($D$3-$H$3)/($F$3-$H$3)))/((75-65)/LN((75-20)/(65-20))))^$E167,$F167*((($D$3+$F$3)/2-$H$3)/((75+65)/2-20))^$E167)</f>
        <v>1198.906431590082</v>
      </c>
      <c r="M167" s="197"/>
      <c r="N167" s="198"/>
    </row>
    <row r="168" spans="1:14" s="111" customFormat="1" ht="13.5" thickBot="1">
      <c r="A168" s="26" t="s">
        <v>71</v>
      </c>
      <c r="B168" s="52">
        <v>35</v>
      </c>
      <c r="C168" s="52">
        <v>25.8</v>
      </c>
      <c r="D168" s="52">
        <v>15.3</v>
      </c>
      <c r="E168" s="12">
        <v>1.276</v>
      </c>
      <c r="F168" s="10">
        <v>1538</v>
      </c>
      <c r="G168" s="10">
        <v>1250</v>
      </c>
      <c r="H168" s="10">
        <v>801</v>
      </c>
      <c r="I168" s="30" t="s">
        <v>92</v>
      </c>
      <c r="J168" s="30" t="s">
        <v>92</v>
      </c>
      <c r="K168" s="64">
        <v>50</v>
      </c>
      <c r="L168" s="189">
        <f>IF((($F$3-$H$3)/($D$3-$H$3))&lt;0.7,$F168*(($D$3-$F$3)/(LN(($D$3-$H$3)/($F$3-$H$3)))/((75-65)/LN((75-20)/(65-20))))^$E168,$F168*((($D$3+$F$3)/2-$H$3)/((75+65)/2-20))^$E168)</f>
        <v>1440.561009207458</v>
      </c>
      <c r="M168" s="190"/>
      <c r="N168" s="191"/>
    </row>
    <row r="169" s="111" customFormat="1" ht="12.75">
      <c r="A169" s="147" t="s">
        <v>165</v>
      </c>
    </row>
    <row r="170" s="111" customFormat="1" ht="13.5" thickBot="1"/>
    <row r="171" spans="1:14" s="111" customFormat="1" ht="25.5" customHeight="1" thickBot="1">
      <c r="A171" s="184" t="s">
        <v>153</v>
      </c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6"/>
    </row>
    <row r="172" spans="1:14" s="111" customFormat="1" ht="12.75">
      <c r="A172" s="181" t="s">
        <v>1</v>
      </c>
      <c r="B172" s="187" t="s">
        <v>2</v>
      </c>
      <c r="C172" s="187" t="s">
        <v>3</v>
      </c>
      <c r="D172" s="187" t="s">
        <v>4</v>
      </c>
      <c r="E172" s="178" t="s">
        <v>5</v>
      </c>
      <c r="F172" s="178" t="s">
        <v>6</v>
      </c>
      <c r="G172" s="178"/>
      <c r="H172" s="178"/>
      <c r="I172" s="178" t="s">
        <v>7</v>
      </c>
      <c r="J172" s="178" t="s">
        <v>82</v>
      </c>
      <c r="K172" s="178" t="s">
        <v>8</v>
      </c>
      <c r="L172" s="159" t="s">
        <v>93</v>
      </c>
      <c r="M172" s="160" t="s">
        <v>94</v>
      </c>
      <c r="N172" s="161" t="s">
        <v>95</v>
      </c>
    </row>
    <row r="173" spans="1:14" s="111" customFormat="1" ht="13.5" thickBot="1">
      <c r="A173" s="201"/>
      <c r="B173" s="188"/>
      <c r="C173" s="188"/>
      <c r="D173" s="188"/>
      <c r="E173" s="199"/>
      <c r="F173" s="174" t="s">
        <v>9</v>
      </c>
      <c r="G173" s="174" t="s">
        <v>80</v>
      </c>
      <c r="H173" s="174" t="s">
        <v>10</v>
      </c>
      <c r="I173" s="199"/>
      <c r="J173" s="199"/>
      <c r="K173" s="200"/>
      <c r="L173" s="156">
        <f>$D$3</f>
        <v>70</v>
      </c>
      <c r="M173" s="157">
        <f>$F$3</f>
        <v>65</v>
      </c>
      <c r="N173" s="158">
        <f>$H$3</f>
        <v>20</v>
      </c>
    </row>
    <row r="174" spans="1:14" s="111" customFormat="1" ht="12.75">
      <c r="A174" s="140" t="s">
        <v>154</v>
      </c>
      <c r="B174" s="136">
        <v>50</v>
      </c>
      <c r="C174" s="136">
        <v>17.6</v>
      </c>
      <c r="D174" s="136">
        <v>4.1</v>
      </c>
      <c r="E174" s="14">
        <v>1.259</v>
      </c>
      <c r="F174" s="38">
        <v>609</v>
      </c>
      <c r="G174" s="38">
        <v>496</v>
      </c>
      <c r="H174" s="38">
        <v>320</v>
      </c>
      <c r="I174" s="124" t="s">
        <v>92</v>
      </c>
      <c r="J174" s="124" t="s">
        <v>92</v>
      </c>
      <c r="K174" s="138">
        <v>230</v>
      </c>
      <c r="L174" s="192">
        <f>IF((($F$3-$H$3)/($D$3-$H$3))&lt;0.7,$F174*(($D$3-$F$3)/(LN(($D$3-$H$3)/($F$3-$H$3)))/((75-65)/LN((75-20)/(65-20))))^$E174,$F174*((($D$3+$F$3)/2-$H$3)/((75+65)/2-20))^$E174)</f>
        <v>570.9148133948584</v>
      </c>
      <c r="M174" s="193"/>
      <c r="N174" s="194"/>
    </row>
    <row r="175" spans="1:14" s="111" customFormat="1" ht="12.75">
      <c r="A175" s="17" t="s">
        <v>155</v>
      </c>
      <c r="B175" s="50">
        <v>50</v>
      </c>
      <c r="C175" s="50">
        <v>26.6</v>
      </c>
      <c r="D175" s="50">
        <v>6.2</v>
      </c>
      <c r="E175" s="8">
        <v>1.259</v>
      </c>
      <c r="F175" s="6">
        <v>866</v>
      </c>
      <c r="G175" s="6">
        <v>706</v>
      </c>
      <c r="H175" s="6">
        <v>455</v>
      </c>
      <c r="I175" s="20" t="s">
        <v>92</v>
      </c>
      <c r="J175" s="20" t="s">
        <v>92</v>
      </c>
      <c r="K175" s="62">
        <v>370</v>
      </c>
      <c r="L175" s="196">
        <f>IF((($F$3-$H$3)/($D$3-$H$3))&lt;0.7,$F175*(($D$3-$F$3)/(LN(($D$3-$H$3)/($F$3-$H$3)))/((75-65)/LN((75-20)/(65-20))))^$E175,$F175*((($D$3+$F$3)/2-$H$3)/((75+65)/2-20))^$E175)</f>
        <v>811.8427395729842</v>
      </c>
      <c r="M175" s="197"/>
      <c r="N175" s="198"/>
    </row>
    <row r="176" spans="1:14" s="111" customFormat="1" ht="13.5" thickBot="1">
      <c r="A176" s="26" t="s">
        <v>156</v>
      </c>
      <c r="B176" s="52">
        <v>50</v>
      </c>
      <c r="C176" s="52">
        <v>35.4</v>
      </c>
      <c r="D176" s="52">
        <v>8.3</v>
      </c>
      <c r="E176" s="12">
        <v>1.259</v>
      </c>
      <c r="F176" s="10">
        <v>1111</v>
      </c>
      <c r="G176" s="10">
        <v>905</v>
      </c>
      <c r="H176" s="10">
        <v>584</v>
      </c>
      <c r="I176" s="30" t="s">
        <v>92</v>
      </c>
      <c r="J176" s="30" t="s">
        <v>92</v>
      </c>
      <c r="K176" s="64">
        <v>510</v>
      </c>
      <c r="L176" s="189">
        <f>IF((($F$3-$H$3)/($D$3-$H$3))&lt;0.7,$F176*(($D$3-$F$3)/(LN(($D$3-$H$3)/($F$3-$H$3)))/((75-65)/LN((75-20)/(65-20))))^$E176,$F176*((($D$3+$F$3)/2-$H$3)/((75+65)/2-20))^$E176)</f>
        <v>1041.5211127778123</v>
      </c>
      <c r="M176" s="190"/>
      <c r="N176" s="191"/>
    </row>
    <row r="177" s="111" customFormat="1" ht="13.5" thickBot="1"/>
    <row r="178" spans="1:14" s="111" customFormat="1" ht="25.5" customHeight="1" thickBot="1">
      <c r="A178" s="184" t="s">
        <v>157</v>
      </c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6"/>
    </row>
    <row r="179" spans="1:14" s="111" customFormat="1" ht="12.75">
      <c r="A179" s="181" t="s">
        <v>1</v>
      </c>
      <c r="B179" s="187" t="s">
        <v>2</v>
      </c>
      <c r="C179" s="187" t="s">
        <v>3</v>
      </c>
      <c r="D179" s="187" t="s">
        <v>4</v>
      </c>
      <c r="E179" s="178" t="s">
        <v>5</v>
      </c>
      <c r="F179" s="178" t="s">
        <v>6</v>
      </c>
      <c r="G179" s="178"/>
      <c r="H179" s="178"/>
      <c r="I179" s="178" t="s">
        <v>7</v>
      </c>
      <c r="J179" s="178" t="s">
        <v>82</v>
      </c>
      <c r="K179" s="178" t="s">
        <v>8</v>
      </c>
      <c r="L179" s="159" t="s">
        <v>93</v>
      </c>
      <c r="M179" s="160" t="s">
        <v>94</v>
      </c>
      <c r="N179" s="161" t="s">
        <v>95</v>
      </c>
    </row>
    <row r="180" spans="1:14" s="111" customFormat="1" ht="13.5" thickBot="1">
      <c r="A180" s="201"/>
      <c r="B180" s="188"/>
      <c r="C180" s="188"/>
      <c r="D180" s="188"/>
      <c r="E180" s="199"/>
      <c r="F180" s="174" t="s">
        <v>9</v>
      </c>
      <c r="G180" s="174" t="s">
        <v>80</v>
      </c>
      <c r="H180" s="174" t="s">
        <v>10</v>
      </c>
      <c r="I180" s="199"/>
      <c r="J180" s="199"/>
      <c r="K180" s="200"/>
      <c r="L180" s="156">
        <f>$D$3</f>
        <v>70</v>
      </c>
      <c r="M180" s="157">
        <f>$F$3</f>
        <v>65</v>
      </c>
      <c r="N180" s="158">
        <f>$H$3</f>
        <v>20</v>
      </c>
    </row>
    <row r="181" spans="1:14" s="111" customFormat="1" ht="12.75">
      <c r="A181" s="140" t="s">
        <v>156</v>
      </c>
      <c r="B181" s="136">
        <v>59</v>
      </c>
      <c r="C181" s="136">
        <v>35.4</v>
      </c>
      <c r="D181" s="136">
        <v>8.3</v>
      </c>
      <c r="E181" s="14">
        <v>1.259</v>
      </c>
      <c r="F181" s="38">
        <v>1111</v>
      </c>
      <c r="G181" s="38">
        <v>905</v>
      </c>
      <c r="H181" s="38">
        <v>584</v>
      </c>
      <c r="I181" s="124" t="s">
        <v>92</v>
      </c>
      <c r="J181" s="124" t="s">
        <v>92</v>
      </c>
      <c r="K181" s="138">
        <v>510</v>
      </c>
      <c r="L181" s="192">
        <f>IF((($F$3-$H$3)/($D$3-$H$3))&lt;0.7,$F181*(($D$3-$F$3)/(LN(($D$3-$H$3)/($F$3-$H$3)))/((75-65)/LN((75-20)/(65-20))))^$E181,$F181*((($D$3+$F$3)/2-$H$3)/((75+65)/2-20))^$E181)</f>
        <v>1041.5211127778123</v>
      </c>
      <c r="M181" s="193"/>
      <c r="N181" s="194"/>
    </row>
    <row r="182" spans="1:14" s="111" customFormat="1" ht="13.5" thickBot="1">
      <c r="A182" s="26" t="s">
        <v>158</v>
      </c>
      <c r="B182" s="52">
        <v>59</v>
      </c>
      <c r="C182" s="52">
        <v>44.4</v>
      </c>
      <c r="D182" s="52">
        <v>10.4</v>
      </c>
      <c r="E182" s="12">
        <v>1.259</v>
      </c>
      <c r="F182" s="10">
        <v>1348</v>
      </c>
      <c r="G182" s="10">
        <v>1099</v>
      </c>
      <c r="H182" s="10">
        <v>709</v>
      </c>
      <c r="I182" s="30" t="s">
        <v>92</v>
      </c>
      <c r="J182" s="30" t="s">
        <v>92</v>
      </c>
      <c r="K182" s="64">
        <v>650</v>
      </c>
      <c r="L182" s="189">
        <f>IF((($F$3-$H$3)/($D$3-$H$3))&lt;0.7,$F182*(($D$3-$F$3)/(LN(($D$3-$H$3)/($F$3-$H$3)))/((75-65)/LN((75-20)/(65-20))))^$E182,$F182*((($D$3+$F$3)/2-$H$3)/((75+65)/2-20))^$E182)</f>
        <v>1263.699784000442</v>
      </c>
      <c r="M182" s="190"/>
      <c r="N182" s="191"/>
    </row>
    <row r="183" spans="1:14" s="111" customFormat="1" ht="13.5" thickBot="1">
      <c r="A183" s="79"/>
      <c r="B183" s="84"/>
      <c r="C183" s="74"/>
      <c r="D183" s="74"/>
      <c r="E183" s="75"/>
      <c r="F183" s="76"/>
      <c r="G183" s="76"/>
      <c r="H183" s="76"/>
      <c r="I183" s="77"/>
      <c r="J183" s="77"/>
      <c r="K183" s="78"/>
      <c r="L183" s="115"/>
      <c r="M183" s="115"/>
      <c r="N183" s="115"/>
    </row>
    <row r="184" spans="1:14" s="111" customFormat="1" ht="25.5" customHeight="1" thickBot="1">
      <c r="A184" s="214" t="s">
        <v>90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6"/>
    </row>
    <row r="185" spans="1:14" s="111" customFormat="1" ht="12.75">
      <c r="A185" s="204" t="s">
        <v>1</v>
      </c>
      <c r="B185" s="205" t="s">
        <v>2</v>
      </c>
      <c r="C185" s="205" t="s">
        <v>3</v>
      </c>
      <c r="D185" s="205" t="s">
        <v>4</v>
      </c>
      <c r="E185" s="202" t="s">
        <v>5</v>
      </c>
      <c r="F185" s="202" t="s">
        <v>6</v>
      </c>
      <c r="G185" s="202"/>
      <c r="H185" s="202"/>
      <c r="I185" s="202" t="s">
        <v>7</v>
      </c>
      <c r="J185" s="202" t="s">
        <v>82</v>
      </c>
      <c r="K185" s="202" t="s">
        <v>8</v>
      </c>
      <c r="L185" s="159" t="s">
        <v>93</v>
      </c>
      <c r="M185" s="160" t="s">
        <v>94</v>
      </c>
      <c r="N185" s="161" t="s">
        <v>95</v>
      </c>
    </row>
    <row r="186" spans="1:14" s="111" customFormat="1" ht="13.5" thickBot="1">
      <c r="A186" s="182"/>
      <c r="B186" s="195"/>
      <c r="C186" s="195"/>
      <c r="D186" s="195"/>
      <c r="E186" s="179"/>
      <c r="F186" s="173" t="s">
        <v>9</v>
      </c>
      <c r="G186" s="173" t="s">
        <v>80</v>
      </c>
      <c r="H186" s="173" t="s">
        <v>10</v>
      </c>
      <c r="I186" s="179"/>
      <c r="J186" s="179"/>
      <c r="K186" s="183"/>
      <c r="L186" s="156">
        <f>$D$3</f>
        <v>70</v>
      </c>
      <c r="M186" s="157">
        <f>$F$3</f>
        <v>65</v>
      </c>
      <c r="N186" s="158">
        <f>$H$3</f>
        <v>20</v>
      </c>
    </row>
    <row r="187" spans="1:14" s="111" customFormat="1" ht="12.75">
      <c r="A187" s="48" t="s">
        <v>107</v>
      </c>
      <c r="B187" s="39">
        <v>48</v>
      </c>
      <c r="C187" s="58">
        <v>32.1</v>
      </c>
      <c r="D187" s="58">
        <v>9.1</v>
      </c>
      <c r="E187" s="60">
        <v>1.278</v>
      </c>
      <c r="F187" s="22">
        <v>921</v>
      </c>
      <c r="G187" s="22">
        <v>748</v>
      </c>
      <c r="H187" s="6">
        <v>479</v>
      </c>
      <c r="I187" s="20" t="s">
        <v>92</v>
      </c>
      <c r="J187" s="20" t="s">
        <v>92</v>
      </c>
      <c r="K187" s="6">
        <v>952</v>
      </c>
      <c r="L187" s="192">
        <f>IF((($F$3-$H$3)/($D$3-$H$3))&lt;0.7,$F187*(($D$3-$F$3)/(LN(($D$3-$H$3)/($F$3-$H$3)))/((75-65)/LN((75-20)/(65-20))))^$E187,$F187*((($D$3+$F$3)/2-$H$3)/((75+65)/2-20))^$E187)</f>
        <v>862.5621515073608</v>
      </c>
      <c r="M187" s="193"/>
      <c r="N187" s="194"/>
    </row>
    <row r="188" spans="1:14" s="111" customFormat="1" ht="12.75">
      <c r="A188" s="48" t="s">
        <v>108</v>
      </c>
      <c r="B188" s="39">
        <v>48</v>
      </c>
      <c r="C188" s="58">
        <v>44.3</v>
      </c>
      <c r="D188" s="58">
        <v>12.472</v>
      </c>
      <c r="E188" s="60">
        <v>1.278</v>
      </c>
      <c r="F188" s="22">
        <v>1271</v>
      </c>
      <c r="G188" s="22">
        <v>1033</v>
      </c>
      <c r="H188" s="6">
        <v>662</v>
      </c>
      <c r="I188" s="20" t="s">
        <v>92</v>
      </c>
      <c r="J188" s="20" t="s">
        <v>92</v>
      </c>
      <c r="K188" s="6">
        <v>1352</v>
      </c>
      <c r="L188" s="196">
        <f>IF((($F$3-$H$3)/($D$3-$H$3))&lt;0.7,$F188*(($D$3-$F$3)/(LN(($D$3-$H$3)/($F$3-$H$3)))/((75-65)/LN((75-20)/(65-20))))^$E188,$F188*((($D$3+$F$3)/2-$H$3)/((75+65)/2-20))^$E188)</f>
        <v>1190.3545000715044</v>
      </c>
      <c r="M188" s="197"/>
      <c r="N188" s="198"/>
    </row>
    <row r="189" spans="1:14" s="111" customFormat="1" ht="13.5" thickBot="1">
      <c r="A189" s="88" t="s">
        <v>106</v>
      </c>
      <c r="B189" s="43">
        <v>48</v>
      </c>
      <c r="C189" s="59">
        <v>56.4</v>
      </c>
      <c r="D189" s="59">
        <v>15.902</v>
      </c>
      <c r="E189" s="12">
        <v>1.278</v>
      </c>
      <c r="F189" s="29">
        <v>1621</v>
      </c>
      <c r="G189" s="29">
        <v>1317</v>
      </c>
      <c r="H189" s="10">
        <v>844</v>
      </c>
      <c r="I189" s="30" t="s">
        <v>92</v>
      </c>
      <c r="J189" s="30" t="s">
        <v>92</v>
      </c>
      <c r="K189" s="10">
        <v>1752</v>
      </c>
      <c r="L189" s="189">
        <f>IF((($F$3-$H$3)/($D$3-$H$3))&lt;0.7,$F189*(($D$3-$F$3)/(LN(($D$3-$H$3)/($F$3-$H$3)))/((75-65)/LN((75-20)/(65-20))))^$E189,$F189*((($D$3+$F$3)/2-$H$3)/((75+65)/2-20))^$E189)</f>
        <v>1518.146848635648</v>
      </c>
      <c r="M189" s="190"/>
      <c r="N189" s="191"/>
    </row>
    <row r="190" spans="1:14" s="111" customFormat="1" ht="13.5" thickBot="1">
      <c r="A190" s="83"/>
      <c r="B190" s="84"/>
      <c r="C190" s="85"/>
      <c r="D190" s="85"/>
      <c r="E190" s="75"/>
      <c r="F190" s="81"/>
      <c r="G190" s="81"/>
      <c r="H190" s="76"/>
      <c r="I190" s="82"/>
      <c r="J190" s="82"/>
      <c r="K190" s="76"/>
      <c r="L190" s="115"/>
      <c r="M190" s="115"/>
      <c r="N190" s="115"/>
    </row>
    <row r="191" spans="1:14" s="111" customFormat="1" ht="25.5" customHeight="1" thickBot="1">
      <c r="A191" s="184" t="s">
        <v>159</v>
      </c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6"/>
    </row>
    <row r="192" spans="1:14" s="111" customFormat="1" ht="12.75">
      <c r="A192" s="181" t="s">
        <v>1</v>
      </c>
      <c r="B192" s="187" t="s">
        <v>2</v>
      </c>
      <c r="C192" s="187" t="s">
        <v>3</v>
      </c>
      <c r="D192" s="187" t="s">
        <v>4</v>
      </c>
      <c r="E192" s="178" t="s">
        <v>5</v>
      </c>
      <c r="F192" s="178" t="s">
        <v>6</v>
      </c>
      <c r="G192" s="178"/>
      <c r="H192" s="178"/>
      <c r="I192" s="178" t="s">
        <v>7</v>
      </c>
      <c r="J192" s="178" t="s">
        <v>82</v>
      </c>
      <c r="K192" s="178" t="s">
        <v>163</v>
      </c>
      <c r="L192" s="159" t="s">
        <v>93</v>
      </c>
      <c r="M192" s="160" t="s">
        <v>94</v>
      </c>
      <c r="N192" s="161" t="s">
        <v>95</v>
      </c>
    </row>
    <row r="193" spans="1:14" s="111" customFormat="1" ht="13.5" thickBot="1">
      <c r="A193" s="201"/>
      <c r="B193" s="188"/>
      <c r="C193" s="188"/>
      <c r="D193" s="188"/>
      <c r="E193" s="199"/>
      <c r="F193" s="174" t="s">
        <v>9</v>
      </c>
      <c r="G193" s="174" t="s">
        <v>80</v>
      </c>
      <c r="H193" s="174" t="s">
        <v>10</v>
      </c>
      <c r="I193" s="199"/>
      <c r="J193" s="199"/>
      <c r="K193" s="200"/>
      <c r="L193" s="156">
        <f>$D$3</f>
        <v>70</v>
      </c>
      <c r="M193" s="157">
        <f>$F$3</f>
        <v>65</v>
      </c>
      <c r="N193" s="158">
        <f>$H$3</f>
        <v>20</v>
      </c>
    </row>
    <row r="194" spans="1:14" s="111" customFormat="1" ht="12.75">
      <c r="A194" s="140" t="s">
        <v>160</v>
      </c>
      <c r="B194" s="136">
        <v>50</v>
      </c>
      <c r="C194" s="136">
        <v>20.5</v>
      </c>
      <c r="D194" s="136">
        <v>5.1</v>
      </c>
      <c r="E194" s="14">
        <v>1.224</v>
      </c>
      <c r="F194" s="38">
        <v>617</v>
      </c>
      <c r="G194" s="38">
        <v>506</v>
      </c>
      <c r="H194" s="38">
        <v>330</v>
      </c>
      <c r="I194" s="124" t="s">
        <v>92</v>
      </c>
      <c r="J194" s="124" t="s">
        <v>92</v>
      </c>
      <c r="K194" s="138">
        <v>510</v>
      </c>
      <c r="L194" s="192">
        <f>IF((($F$3-$H$3)/($D$3-$H$3))&lt;0.7,$F194*(($D$3-$F$3)/(LN(($D$3-$H$3)/($F$3-$H$3)))/((75-65)/LN((75-20)/(65-20))))^$E194,$F194*((($D$3+$F$3)/2-$H$3)/((75+65)/2-20))^$E194)</f>
        <v>579.453855554123</v>
      </c>
      <c r="M194" s="193"/>
      <c r="N194" s="194"/>
    </row>
    <row r="195" spans="1:14" s="111" customFormat="1" ht="12.75">
      <c r="A195" s="17" t="s">
        <v>161</v>
      </c>
      <c r="B195" s="50">
        <v>50</v>
      </c>
      <c r="C195" s="50">
        <v>28</v>
      </c>
      <c r="D195" s="50">
        <v>6.7</v>
      </c>
      <c r="E195" s="8">
        <v>1.224</v>
      </c>
      <c r="F195" s="6">
        <v>864</v>
      </c>
      <c r="G195" s="6">
        <v>708</v>
      </c>
      <c r="H195" s="6">
        <v>462</v>
      </c>
      <c r="I195" s="20" t="s">
        <v>92</v>
      </c>
      <c r="J195" s="20" t="s">
        <v>92</v>
      </c>
      <c r="K195" s="62">
        <v>510</v>
      </c>
      <c r="L195" s="196">
        <f>IF((($F$3-$H$3)/($D$3-$H$3))&lt;0.7,$F195*(($D$3-$F$3)/(LN(($D$3-$H$3)/($F$3-$H$3)))/((75-65)/LN((75-20)/(65-20))))^$E195,$F195*((($D$3+$F$3)/2-$H$3)/((75+65)/2-20))^$E195)</f>
        <v>811.4232272265191</v>
      </c>
      <c r="M195" s="197"/>
      <c r="N195" s="198"/>
    </row>
    <row r="196" spans="1:14" s="111" customFormat="1" ht="13.5" thickBot="1">
      <c r="A196" s="26" t="s">
        <v>162</v>
      </c>
      <c r="B196" s="52">
        <v>50</v>
      </c>
      <c r="C196" s="52">
        <v>35.4</v>
      </c>
      <c r="D196" s="52">
        <v>8.3</v>
      </c>
      <c r="E196" s="12">
        <v>1.224</v>
      </c>
      <c r="F196" s="10">
        <v>1111</v>
      </c>
      <c r="G196" s="10">
        <v>911</v>
      </c>
      <c r="H196" s="10">
        <v>594</v>
      </c>
      <c r="I196" s="30" t="s">
        <v>92</v>
      </c>
      <c r="J196" s="30" t="s">
        <v>92</v>
      </c>
      <c r="K196" s="64">
        <v>510</v>
      </c>
      <c r="L196" s="189">
        <f>IF((($F$3-$H$3)/($D$3-$H$3))&lt;0.7,$F196*(($D$3-$F$3)/(LN(($D$3-$H$3)/($F$3-$H$3)))/((75-65)/LN((75-20)/(65-20))))^$E196,$F196*((($D$3+$F$3)/2-$H$3)/((75+65)/2-20))^$E196)</f>
        <v>1043.3925988989151</v>
      </c>
      <c r="M196" s="190"/>
      <c r="N196" s="191"/>
    </row>
    <row r="197" spans="1:14" s="111" customFormat="1" ht="13.5" thickBot="1">
      <c r="A197" s="83"/>
      <c r="B197" s="84"/>
      <c r="C197" s="85"/>
      <c r="D197" s="85"/>
      <c r="E197" s="75"/>
      <c r="F197" s="81"/>
      <c r="G197" s="81"/>
      <c r="H197" s="76"/>
      <c r="I197" s="82"/>
      <c r="J197" s="82"/>
      <c r="K197" s="76"/>
      <c r="L197" s="115"/>
      <c r="M197" s="115"/>
      <c r="N197" s="115"/>
    </row>
    <row r="198" spans="1:14" s="111" customFormat="1" ht="25.5" customHeight="1" thickBot="1">
      <c r="A198" s="184" t="s">
        <v>164</v>
      </c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6"/>
    </row>
    <row r="199" spans="1:14" s="111" customFormat="1" ht="12.75">
      <c r="A199" s="181" t="s">
        <v>1</v>
      </c>
      <c r="B199" s="187" t="s">
        <v>2</v>
      </c>
      <c r="C199" s="187" t="s">
        <v>3</v>
      </c>
      <c r="D199" s="187" t="s">
        <v>4</v>
      </c>
      <c r="E199" s="178" t="s">
        <v>5</v>
      </c>
      <c r="F199" s="178" t="s">
        <v>6</v>
      </c>
      <c r="G199" s="178"/>
      <c r="H199" s="178"/>
      <c r="I199" s="178" t="s">
        <v>7</v>
      </c>
      <c r="J199" s="178" t="s">
        <v>82</v>
      </c>
      <c r="K199" s="178" t="s">
        <v>163</v>
      </c>
      <c r="L199" s="159" t="s">
        <v>93</v>
      </c>
      <c r="M199" s="160" t="s">
        <v>94</v>
      </c>
      <c r="N199" s="161" t="s">
        <v>95</v>
      </c>
    </row>
    <row r="200" spans="1:14" s="111" customFormat="1" ht="13.5" thickBot="1">
      <c r="A200" s="201"/>
      <c r="B200" s="188"/>
      <c r="C200" s="188"/>
      <c r="D200" s="188"/>
      <c r="E200" s="199"/>
      <c r="F200" s="174" t="s">
        <v>9</v>
      </c>
      <c r="G200" s="174" t="s">
        <v>80</v>
      </c>
      <c r="H200" s="174" t="s">
        <v>10</v>
      </c>
      <c r="I200" s="199"/>
      <c r="J200" s="199"/>
      <c r="K200" s="200"/>
      <c r="L200" s="156">
        <f>$D$3</f>
        <v>70</v>
      </c>
      <c r="M200" s="157">
        <f>$F$3</f>
        <v>65</v>
      </c>
      <c r="N200" s="158">
        <f>$H$3</f>
        <v>20</v>
      </c>
    </row>
    <row r="201" spans="1:14" s="111" customFormat="1" ht="12.75">
      <c r="A201" s="140" t="s">
        <v>160</v>
      </c>
      <c r="B201" s="136">
        <v>72</v>
      </c>
      <c r="C201" s="136">
        <v>39.1</v>
      </c>
      <c r="D201" s="136">
        <v>9.3</v>
      </c>
      <c r="E201" s="14">
        <v>1.284</v>
      </c>
      <c r="F201" s="38">
        <v>964</v>
      </c>
      <c r="G201" s="38">
        <v>782</v>
      </c>
      <c r="H201" s="38">
        <v>500</v>
      </c>
      <c r="I201" s="124" t="s">
        <v>92</v>
      </c>
      <c r="J201" s="124" t="s">
        <v>92</v>
      </c>
      <c r="K201" s="138">
        <v>510</v>
      </c>
      <c r="L201" s="192">
        <f>IF((($F$3-$H$3)/($D$3-$H$3))&lt;0.7,$F201*(($D$3-$F$3)/(LN(($D$3-$H$3)/($F$3-$H$3)))/((75-65)/LN((75-20)/(65-20))))^$E201,$F201*((($D$3+$F$3)/2-$H$3)/((75+65)/2-20))^$E201)</f>
        <v>902.5559697403772</v>
      </c>
      <c r="M201" s="193"/>
      <c r="N201" s="194"/>
    </row>
    <row r="202" spans="1:14" s="111" customFormat="1" ht="12.75">
      <c r="A202" s="17" t="s">
        <v>161</v>
      </c>
      <c r="B202" s="50">
        <v>72</v>
      </c>
      <c r="C202" s="50">
        <v>53.9</v>
      </c>
      <c r="D202" s="50">
        <v>12.5</v>
      </c>
      <c r="E202" s="8">
        <v>1.284</v>
      </c>
      <c r="F202" s="6">
        <v>1344</v>
      </c>
      <c r="G202" s="6">
        <v>1091</v>
      </c>
      <c r="H202" s="6">
        <v>698</v>
      </c>
      <c r="I202" s="20" t="s">
        <v>92</v>
      </c>
      <c r="J202" s="20" t="s">
        <v>92</v>
      </c>
      <c r="K202" s="62">
        <v>510</v>
      </c>
      <c r="L202" s="196">
        <f>IF((($F$3-$H$3)/($D$3-$H$3))&lt;0.7,$F202*(($D$3-$F$3)/(LN(($D$3-$H$3)/($F$3-$H$3)))/((75-65)/LN((75-20)/(65-20))))^$E202,$F202*((($D$3+$F$3)/2-$H$3)/((75+65)/2-20))^$E202)</f>
        <v>1258.3352939118952</v>
      </c>
      <c r="M202" s="197"/>
      <c r="N202" s="198"/>
    </row>
    <row r="203" spans="1:14" s="111" customFormat="1" ht="13.5" thickBot="1">
      <c r="A203" s="26" t="s">
        <v>162</v>
      </c>
      <c r="B203" s="52">
        <v>72</v>
      </c>
      <c r="C203" s="52">
        <v>68.7</v>
      </c>
      <c r="D203" s="52">
        <v>15.6</v>
      </c>
      <c r="E203" s="12">
        <v>1.284</v>
      </c>
      <c r="F203" s="10">
        <v>1723</v>
      </c>
      <c r="G203" s="10">
        <v>1398</v>
      </c>
      <c r="H203" s="10">
        <v>894</v>
      </c>
      <c r="I203" s="30" t="s">
        <v>92</v>
      </c>
      <c r="J203" s="30" t="s">
        <v>92</v>
      </c>
      <c r="K203" s="64">
        <v>510</v>
      </c>
      <c r="L203" s="189">
        <f>IF((($F$3-$H$3)/($D$3-$H$3))&lt;0.7,$F203*(($D$3-$F$3)/(LN(($D$3-$H$3)/($F$3-$H$3)))/((75-65)/LN((75-20)/(65-20))))^$E203,$F203*((($D$3+$F$3)/2-$H$3)/((75+65)/2-20))^$E203)</f>
        <v>1613.1783567040145</v>
      </c>
      <c r="M203" s="190"/>
      <c r="N203" s="191"/>
    </row>
    <row r="204" spans="1:14" s="111" customFormat="1" ht="13.5" thickBot="1">
      <c r="A204" s="83"/>
      <c r="B204" s="84"/>
      <c r="C204" s="85"/>
      <c r="D204" s="85"/>
      <c r="E204" s="75"/>
      <c r="F204" s="81"/>
      <c r="G204" s="81"/>
      <c r="H204" s="76"/>
      <c r="I204" s="82"/>
      <c r="J204" s="82"/>
      <c r="K204" s="76"/>
      <c r="L204" s="115"/>
      <c r="M204" s="115"/>
      <c r="N204" s="115"/>
    </row>
    <row r="205" spans="1:14" s="111" customFormat="1" ht="25.5" customHeight="1" thickBot="1">
      <c r="A205" s="184" t="s">
        <v>113</v>
      </c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6"/>
    </row>
    <row r="206" spans="1:14" s="111" customFormat="1" ht="12.75">
      <c r="A206" s="181" t="s">
        <v>1</v>
      </c>
      <c r="B206" s="187" t="s">
        <v>2</v>
      </c>
      <c r="C206" s="187" t="s">
        <v>3</v>
      </c>
      <c r="D206" s="187" t="s">
        <v>4</v>
      </c>
      <c r="E206" s="178" t="s">
        <v>5</v>
      </c>
      <c r="F206" s="227" t="s">
        <v>6</v>
      </c>
      <c r="G206" s="227"/>
      <c r="H206" s="227"/>
      <c r="I206" s="178" t="s">
        <v>7</v>
      </c>
      <c r="J206" s="178" t="s">
        <v>82</v>
      </c>
      <c r="K206" s="178" t="s">
        <v>8</v>
      </c>
      <c r="L206" s="159" t="s">
        <v>93</v>
      </c>
      <c r="M206" s="160" t="s">
        <v>94</v>
      </c>
      <c r="N206" s="161" t="s">
        <v>95</v>
      </c>
    </row>
    <row r="207" spans="1:14" s="111" customFormat="1" ht="13.5" thickBot="1">
      <c r="A207" s="182"/>
      <c r="B207" s="195"/>
      <c r="C207" s="195"/>
      <c r="D207" s="195"/>
      <c r="E207" s="179"/>
      <c r="F207" s="173" t="s">
        <v>9</v>
      </c>
      <c r="G207" s="173" t="s">
        <v>80</v>
      </c>
      <c r="H207" s="173" t="s">
        <v>10</v>
      </c>
      <c r="I207" s="179"/>
      <c r="J207" s="179"/>
      <c r="K207" s="179"/>
      <c r="L207" s="156">
        <f>$D$3</f>
        <v>70</v>
      </c>
      <c r="M207" s="157">
        <f>$F$3</f>
        <v>65</v>
      </c>
      <c r="N207" s="158">
        <f>$H$3</f>
        <v>20</v>
      </c>
    </row>
    <row r="208" spans="1:14" s="111" customFormat="1" ht="12.75">
      <c r="A208" s="93" t="s">
        <v>60</v>
      </c>
      <c r="B208" s="69">
        <v>70</v>
      </c>
      <c r="C208" s="100">
        <v>22.5</v>
      </c>
      <c r="D208" s="100">
        <v>11.8</v>
      </c>
      <c r="E208" s="3">
        <v>1.282</v>
      </c>
      <c r="F208" s="56">
        <v>1135</v>
      </c>
      <c r="G208" s="56">
        <v>922</v>
      </c>
      <c r="H208" s="2">
        <v>590</v>
      </c>
      <c r="I208" s="73" t="s">
        <v>92</v>
      </c>
      <c r="J208" s="73" t="s">
        <v>92</v>
      </c>
      <c r="K208" s="71">
        <v>540</v>
      </c>
      <c r="L208" s="192">
        <f>IF((($F$3-$H$3)/($D$3-$H$3))&lt;0.7,$F208*(($D$3-$F$3)/(LN(($D$3-$H$3)/($F$3-$H$3)))/((75-65)/LN((75-20)/(65-20))))^$E208,$F208*((($D$3+$F$3)/2-$H$3)/((75+65)/2-20))^$E208)</f>
        <v>1062.76568553182</v>
      </c>
      <c r="M208" s="193"/>
      <c r="N208" s="194"/>
    </row>
    <row r="209" spans="1:14" s="111" customFormat="1" ht="12.75">
      <c r="A209" s="17" t="s">
        <v>61</v>
      </c>
      <c r="B209" s="50">
        <v>70</v>
      </c>
      <c r="C209" s="61">
        <v>31.5</v>
      </c>
      <c r="D209" s="61">
        <v>16.4</v>
      </c>
      <c r="E209" s="8">
        <v>1.282</v>
      </c>
      <c r="F209" s="22">
        <v>1581</v>
      </c>
      <c r="G209" s="22">
        <v>1284</v>
      </c>
      <c r="H209" s="6">
        <v>821</v>
      </c>
      <c r="I209" s="20" t="s">
        <v>92</v>
      </c>
      <c r="J209" s="20" t="s">
        <v>92</v>
      </c>
      <c r="K209" s="62">
        <v>540</v>
      </c>
      <c r="L209" s="196">
        <f>IF((($F$3-$H$3)/($D$3-$H$3))&lt;0.7,$F209*(($D$3-$F$3)/(LN(($D$3-$H$3)/($F$3-$H$3)))/((75-65)/LN((75-20)/(65-20))))^$E209,$F209*((($D$3+$F$3)/2-$H$3)/((75+65)/2-20))^$E209)</f>
        <v>1480.381100287055</v>
      </c>
      <c r="M209" s="197"/>
      <c r="N209" s="198"/>
    </row>
    <row r="210" spans="1:14" s="111" customFormat="1" ht="13.5" thickBot="1">
      <c r="A210" s="26" t="s">
        <v>62</v>
      </c>
      <c r="B210" s="52">
        <v>70</v>
      </c>
      <c r="C210" s="63">
        <v>40.5</v>
      </c>
      <c r="D210" s="63">
        <v>21</v>
      </c>
      <c r="E210" s="54">
        <v>1.282</v>
      </c>
      <c r="F210" s="29">
        <v>2026</v>
      </c>
      <c r="G210" s="29">
        <v>1645</v>
      </c>
      <c r="H210" s="10">
        <v>1053</v>
      </c>
      <c r="I210" s="30" t="s">
        <v>92</v>
      </c>
      <c r="J210" s="30" t="s">
        <v>92</v>
      </c>
      <c r="K210" s="64">
        <v>540</v>
      </c>
      <c r="L210" s="189">
        <f>IF((($F$3-$H$3)/($D$3-$H$3))&lt;0.7,$F210*(($D$3-$F$3)/(LN(($D$3-$H$3)/($F$3-$H$3)))/((75-65)/LN((75-20)/(65-20))))^$E210,$F210*((($D$3+$F$3)/2-$H$3)/((75+65)/2-20))^$E210)</f>
        <v>1897.0601576101035</v>
      </c>
      <c r="M210" s="190"/>
      <c r="N210" s="191"/>
    </row>
    <row r="211" spans="1:14" s="111" customFormat="1" ht="13.5" thickBot="1">
      <c r="A211" s="83"/>
      <c r="B211" s="84"/>
      <c r="C211" s="85"/>
      <c r="D211" s="85"/>
      <c r="E211" s="75"/>
      <c r="F211" s="81"/>
      <c r="G211" s="81"/>
      <c r="H211" s="76"/>
      <c r="I211" s="82"/>
      <c r="J211" s="82"/>
      <c r="K211" s="76"/>
      <c r="L211" s="115"/>
      <c r="M211" s="115"/>
      <c r="N211" s="115"/>
    </row>
    <row r="212" spans="1:14" s="111" customFormat="1" ht="25.5" customHeight="1" thickBot="1">
      <c r="A212" s="184" t="s">
        <v>115</v>
      </c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6"/>
    </row>
    <row r="213" spans="1:14" s="111" customFormat="1" ht="12.75">
      <c r="A213" s="181" t="s">
        <v>1</v>
      </c>
      <c r="B213" s="187" t="s">
        <v>2</v>
      </c>
      <c r="C213" s="187" t="s">
        <v>3</v>
      </c>
      <c r="D213" s="187" t="s">
        <v>4</v>
      </c>
      <c r="E213" s="240" t="s">
        <v>5</v>
      </c>
      <c r="F213" s="178" t="s">
        <v>6</v>
      </c>
      <c r="G213" s="178"/>
      <c r="H213" s="178"/>
      <c r="I213" s="178" t="s">
        <v>7</v>
      </c>
      <c r="J213" s="178" t="s">
        <v>82</v>
      </c>
      <c r="K213" s="178" t="s">
        <v>8</v>
      </c>
      <c r="L213" s="159" t="s">
        <v>93</v>
      </c>
      <c r="M213" s="160" t="s">
        <v>94</v>
      </c>
      <c r="N213" s="161" t="s">
        <v>95</v>
      </c>
    </row>
    <row r="214" spans="1:14" s="111" customFormat="1" ht="13.5" thickBot="1">
      <c r="A214" s="182"/>
      <c r="B214" s="195"/>
      <c r="C214" s="195"/>
      <c r="D214" s="195"/>
      <c r="E214" s="242"/>
      <c r="F214" s="173" t="s">
        <v>9</v>
      </c>
      <c r="G214" s="173" t="s">
        <v>80</v>
      </c>
      <c r="H214" s="173" t="s">
        <v>10</v>
      </c>
      <c r="I214" s="179"/>
      <c r="J214" s="179"/>
      <c r="K214" s="183"/>
      <c r="L214" s="156">
        <f>$D$3</f>
        <v>70</v>
      </c>
      <c r="M214" s="157">
        <f>$F$3</f>
        <v>65</v>
      </c>
      <c r="N214" s="158">
        <f>$H$3</f>
        <v>20</v>
      </c>
    </row>
    <row r="215" spans="1:14" s="111" customFormat="1" ht="12.75">
      <c r="A215" s="93" t="s">
        <v>60</v>
      </c>
      <c r="B215" s="69">
        <v>128</v>
      </c>
      <c r="C215" s="100">
        <v>43</v>
      </c>
      <c r="D215" s="100">
        <v>11.5</v>
      </c>
      <c r="E215" s="101">
        <v>1.262</v>
      </c>
      <c r="F215" s="56">
        <v>1523</v>
      </c>
      <c r="G215" s="56">
        <v>1241</v>
      </c>
      <c r="H215" s="2">
        <v>799</v>
      </c>
      <c r="I215" s="73" t="s">
        <v>92</v>
      </c>
      <c r="J215" s="73" t="s">
        <v>92</v>
      </c>
      <c r="K215" s="71">
        <v>540</v>
      </c>
      <c r="L215" s="192">
        <f>IF((($F$3-$H$3)/($D$3-$H$3))&lt;0.7,$F215*(($D$3-$F$3)/(LN(($D$3-$H$3)/($F$3-$H$3)))/((75-65)/LN((75-20)/(65-20))))^$E215,$F215*((($D$3+$F$3)/2-$H$3)/((75+65)/2-20))^$E215)</f>
        <v>1427.5360788738124</v>
      </c>
      <c r="M215" s="193"/>
      <c r="N215" s="194"/>
    </row>
    <row r="216" spans="1:14" s="111" customFormat="1" ht="12.75">
      <c r="A216" s="17" t="s">
        <v>61</v>
      </c>
      <c r="B216" s="50">
        <v>128</v>
      </c>
      <c r="C216" s="61">
        <v>60</v>
      </c>
      <c r="D216" s="61">
        <v>16.1</v>
      </c>
      <c r="E216" s="65">
        <v>1.262</v>
      </c>
      <c r="F216" s="22">
        <v>2111</v>
      </c>
      <c r="G216" s="22">
        <v>1720</v>
      </c>
      <c r="H216" s="6">
        <v>1108</v>
      </c>
      <c r="I216" s="20" t="s">
        <v>92</v>
      </c>
      <c r="J216" s="20" t="s">
        <v>92</v>
      </c>
      <c r="K216" s="62">
        <v>540</v>
      </c>
      <c r="L216" s="196">
        <f>IF((($F$3-$H$3)/($D$3-$H$3))&lt;0.7,$F216*(($D$3-$F$3)/(LN(($D$3-$H$3)/($F$3-$H$3)))/((75-65)/LN((75-20)/(65-20))))^$E216,$F216*((($D$3+$F$3)/2-$H$3)/((75+65)/2-20))^$E216)</f>
        <v>1978.679358176374</v>
      </c>
      <c r="M216" s="197"/>
      <c r="N216" s="198"/>
    </row>
    <row r="217" spans="1:14" s="111" customFormat="1" ht="13.5" thickBot="1">
      <c r="A217" s="26" t="s">
        <v>62</v>
      </c>
      <c r="B217" s="52">
        <v>128</v>
      </c>
      <c r="C217" s="63">
        <v>77</v>
      </c>
      <c r="D217" s="63">
        <v>20.6</v>
      </c>
      <c r="E217" s="99">
        <v>1.262</v>
      </c>
      <c r="F217" s="29">
        <v>2700</v>
      </c>
      <c r="G217" s="29">
        <v>2199</v>
      </c>
      <c r="H217" s="10">
        <v>1417</v>
      </c>
      <c r="I217" s="30" t="s">
        <v>92</v>
      </c>
      <c r="J217" s="30" t="s">
        <v>92</v>
      </c>
      <c r="K217" s="64">
        <v>540</v>
      </c>
      <c r="L217" s="189">
        <f>IF((($F$3-$H$3)/($D$3-$H$3))&lt;0.7,$F217*(($D$3-$F$3)/(LN(($D$3-$H$3)/($F$3-$H$3)))/((75-65)/LN((75-20)/(65-20))))^$E217,$F217*((($D$3+$F$3)/2-$H$3)/((75+65)/2-20))^$E217)</f>
        <v>2530.759955981151</v>
      </c>
      <c r="M217" s="190"/>
      <c r="N217" s="191"/>
    </row>
    <row r="218" spans="1:14" s="111" customFormat="1" ht="13.5" thickBot="1">
      <c r="A218" s="83"/>
      <c r="B218" s="84"/>
      <c r="C218" s="85"/>
      <c r="D218" s="85"/>
      <c r="E218" s="75"/>
      <c r="F218" s="81"/>
      <c r="G218" s="81"/>
      <c r="H218" s="76"/>
      <c r="I218" s="82"/>
      <c r="J218" s="82"/>
      <c r="K218" s="76"/>
      <c r="L218" s="115"/>
      <c r="M218" s="115"/>
      <c r="N218" s="115"/>
    </row>
    <row r="219" spans="1:14" s="111" customFormat="1" ht="25.5" customHeight="1" thickBot="1">
      <c r="A219" s="184" t="s">
        <v>89</v>
      </c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6"/>
    </row>
    <row r="220" spans="1:14" s="111" customFormat="1" ht="12.75">
      <c r="A220" s="181" t="s">
        <v>1</v>
      </c>
      <c r="B220" s="187" t="s">
        <v>2</v>
      </c>
      <c r="C220" s="187" t="s">
        <v>3</v>
      </c>
      <c r="D220" s="187" t="s">
        <v>4</v>
      </c>
      <c r="E220" s="178" t="s">
        <v>5</v>
      </c>
      <c r="F220" s="227" t="s">
        <v>6</v>
      </c>
      <c r="G220" s="227"/>
      <c r="H220" s="227"/>
      <c r="I220" s="178" t="s">
        <v>7</v>
      </c>
      <c r="J220" s="178" t="s">
        <v>82</v>
      </c>
      <c r="K220" s="178" t="s">
        <v>8</v>
      </c>
      <c r="L220" s="159" t="s">
        <v>93</v>
      </c>
      <c r="M220" s="160" t="s">
        <v>94</v>
      </c>
      <c r="N220" s="161" t="s">
        <v>95</v>
      </c>
    </row>
    <row r="221" spans="1:14" s="111" customFormat="1" ht="13.5" thickBot="1">
      <c r="A221" s="182"/>
      <c r="B221" s="195"/>
      <c r="C221" s="195"/>
      <c r="D221" s="195"/>
      <c r="E221" s="179"/>
      <c r="F221" s="173" t="s">
        <v>9</v>
      </c>
      <c r="G221" s="173" t="s">
        <v>80</v>
      </c>
      <c r="H221" s="173" t="s">
        <v>10</v>
      </c>
      <c r="I221" s="179"/>
      <c r="J221" s="179"/>
      <c r="K221" s="179"/>
      <c r="L221" s="156">
        <f>$D$3</f>
        <v>70</v>
      </c>
      <c r="M221" s="157">
        <f>$F$3</f>
        <v>65</v>
      </c>
      <c r="N221" s="158">
        <f>$H$3</f>
        <v>20</v>
      </c>
    </row>
    <row r="222" spans="1:14" s="111" customFormat="1" ht="12.75">
      <c r="A222" s="48" t="s">
        <v>97</v>
      </c>
      <c r="B222" s="39">
        <v>40</v>
      </c>
      <c r="C222" s="41">
        <v>15</v>
      </c>
      <c r="D222" s="41">
        <v>7.7</v>
      </c>
      <c r="E222" s="8">
        <v>1.2714</v>
      </c>
      <c r="F222" s="6">
        <v>578</v>
      </c>
      <c r="G222" s="6">
        <v>470</v>
      </c>
      <c r="H222" s="6">
        <v>302</v>
      </c>
      <c r="I222" s="20">
        <v>600</v>
      </c>
      <c r="J222" s="20">
        <v>400</v>
      </c>
      <c r="K222" s="6">
        <v>460</v>
      </c>
      <c r="L222" s="196">
        <f>IF((($F$3-$H$3)/($D$3-$H$3))&lt;0.7,$F222*(($D$3-$F$3)/(LN(($D$3-$H$3)/($F$3-$H$3)))/((75-65)/LN((75-20)/(65-20))))^$E222,$F222*((($D$3+$F$3)/2-$H$3)/((75+65)/2-20))^$E222)</f>
        <v>541.508939018782</v>
      </c>
      <c r="M222" s="197"/>
      <c r="N222" s="198"/>
    </row>
    <row r="223" spans="1:14" s="111" customFormat="1" ht="12.75">
      <c r="A223" s="48" t="s">
        <v>98</v>
      </c>
      <c r="B223" s="39">
        <v>40</v>
      </c>
      <c r="C223" s="41">
        <v>17.3</v>
      </c>
      <c r="D223" s="41">
        <v>8.7</v>
      </c>
      <c r="E223" s="8">
        <v>1.2714</v>
      </c>
      <c r="F223" s="6">
        <v>675</v>
      </c>
      <c r="G223" s="6">
        <v>549</v>
      </c>
      <c r="H223" s="6">
        <v>353</v>
      </c>
      <c r="I223" s="20">
        <v>700</v>
      </c>
      <c r="J223" s="20">
        <v>500</v>
      </c>
      <c r="K223" s="6">
        <v>560</v>
      </c>
      <c r="L223" s="196">
        <f>IF((($F$3-$H$3)/($D$3-$H$3))&lt;0.7,$F223*(($D$3-$F$3)/(LN(($D$3-$H$3)/($F$3-$H$3)))/((75-65)/LN((75-20)/(65-20))))^$E223,$F223*((($D$3+$F$3)/2-$H$3)/((75+65)/2-20))^$E223)</f>
        <v>632.3850066395811</v>
      </c>
      <c r="M223" s="197"/>
      <c r="N223" s="198"/>
    </row>
    <row r="224" spans="1:14" s="111" customFormat="1" ht="12.75">
      <c r="A224" s="33" t="s">
        <v>99</v>
      </c>
      <c r="B224" s="39">
        <v>40</v>
      </c>
      <c r="C224" s="41">
        <v>20.5</v>
      </c>
      <c r="D224" s="41">
        <v>10.7</v>
      </c>
      <c r="E224" s="8">
        <v>1.2539</v>
      </c>
      <c r="F224" s="6">
        <v>807</v>
      </c>
      <c r="G224" s="6">
        <v>658</v>
      </c>
      <c r="H224" s="6">
        <v>425</v>
      </c>
      <c r="I224" s="20">
        <v>800</v>
      </c>
      <c r="J224" s="20">
        <v>600</v>
      </c>
      <c r="K224" s="6">
        <v>460</v>
      </c>
      <c r="L224" s="196">
        <f>IF((($F$3-$H$3)/($D$3-$H$3))&lt;0.7,$F224*(($D$3-$F$3)/(LN(($D$3-$H$3)/($F$3-$H$3)))/((75-65)/LN((75-20)/(65-20))))^$E224,$F224*((($D$3+$F$3)/2-$H$3)/((75+65)/2-20))^$E224)</f>
        <v>756.7303690514224</v>
      </c>
      <c r="M224" s="197"/>
      <c r="N224" s="198"/>
    </row>
    <row r="225" spans="1:14" s="111" customFormat="1" ht="13.5" thickBot="1">
      <c r="A225" s="49" t="s">
        <v>100</v>
      </c>
      <c r="B225" s="43">
        <v>40</v>
      </c>
      <c r="C225" s="45">
        <v>23.7</v>
      </c>
      <c r="D225" s="45">
        <v>12.1</v>
      </c>
      <c r="E225" s="12">
        <v>1.2539</v>
      </c>
      <c r="F225" s="10">
        <v>941</v>
      </c>
      <c r="G225" s="10">
        <v>768</v>
      </c>
      <c r="H225" s="10">
        <v>496</v>
      </c>
      <c r="I225" s="30">
        <v>900</v>
      </c>
      <c r="J225" s="30">
        <v>700</v>
      </c>
      <c r="K225" s="10">
        <v>560</v>
      </c>
      <c r="L225" s="189">
        <f>IF((($F$3-$H$3)/($D$3-$H$3))&lt;0.7,$F225*(($D$3-$F$3)/(LN(($D$3-$H$3)/($F$3-$H$3)))/((75-65)/LN((75-20)/(65-20))))^$E225,$F225*((($D$3+$F$3)/2-$H$3)/((75+65)/2-20))^$E225)</f>
        <v>882.383243218573</v>
      </c>
      <c r="M225" s="190"/>
      <c r="N225" s="191"/>
    </row>
    <row r="226" spans="1:14" s="111" customFormat="1" ht="12.75">
      <c r="A226" s="147" t="s">
        <v>165</v>
      </c>
      <c r="B226" s="80"/>
      <c r="C226" s="74"/>
      <c r="D226" s="74"/>
      <c r="E226" s="75"/>
      <c r="F226" s="76"/>
      <c r="G226" s="76"/>
      <c r="H226" s="76"/>
      <c r="I226" s="82"/>
      <c r="J226" s="82"/>
      <c r="K226" s="76"/>
      <c r="L226" s="115"/>
      <c r="M226" s="115"/>
      <c r="N226" s="115"/>
    </row>
    <row r="227" spans="1:14" s="111" customFormat="1" ht="13.5" thickBot="1">
      <c r="A227" s="79"/>
      <c r="B227" s="80"/>
      <c r="C227" s="74"/>
      <c r="D227" s="74"/>
      <c r="E227" s="75"/>
      <c r="F227" s="76"/>
      <c r="G227" s="76"/>
      <c r="H227" s="76"/>
      <c r="I227" s="82"/>
      <c r="J227" s="82"/>
      <c r="K227" s="76"/>
      <c r="L227" s="115"/>
      <c r="M227" s="115"/>
      <c r="N227" s="115"/>
    </row>
    <row r="228" spans="1:14" s="111" customFormat="1" ht="25.5" customHeight="1" thickBot="1">
      <c r="A228" s="184" t="s">
        <v>174</v>
      </c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6"/>
    </row>
    <row r="229" spans="1:14" s="111" customFormat="1" ht="12.75">
      <c r="A229" s="181" t="s">
        <v>1</v>
      </c>
      <c r="B229" s="187" t="s">
        <v>2</v>
      </c>
      <c r="C229" s="187" t="s">
        <v>3</v>
      </c>
      <c r="D229" s="187" t="s">
        <v>4</v>
      </c>
      <c r="E229" s="178" t="s">
        <v>5</v>
      </c>
      <c r="F229" s="227" t="s">
        <v>6</v>
      </c>
      <c r="G229" s="227"/>
      <c r="H229" s="227"/>
      <c r="I229" s="178" t="s">
        <v>7</v>
      </c>
      <c r="J229" s="178" t="s">
        <v>82</v>
      </c>
      <c r="K229" s="178" t="s">
        <v>8</v>
      </c>
      <c r="L229" s="159" t="s">
        <v>93</v>
      </c>
      <c r="M229" s="160" t="s">
        <v>94</v>
      </c>
      <c r="N229" s="161" t="s">
        <v>95</v>
      </c>
    </row>
    <row r="230" spans="1:14" s="111" customFormat="1" ht="13.5" thickBot="1">
      <c r="A230" s="182"/>
      <c r="B230" s="195"/>
      <c r="C230" s="195"/>
      <c r="D230" s="195"/>
      <c r="E230" s="179"/>
      <c r="F230" s="173" t="s">
        <v>9</v>
      </c>
      <c r="G230" s="173" t="s">
        <v>80</v>
      </c>
      <c r="H230" s="173" t="s">
        <v>10</v>
      </c>
      <c r="I230" s="179"/>
      <c r="J230" s="179"/>
      <c r="K230" s="179"/>
      <c r="L230" s="156">
        <f>$D$3</f>
        <v>70</v>
      </c>
      <c r="M230" s="157">
        <f>$F$3</f>
        <v>65</v>
      </c>
      <c r="N230" s="158">
        <f>$H$3</f>
        <v>20</v>
      </c>
    </row>
    <row r="231" spans="1:14" s="111" customFormat="1" ht="12.75">
      <c r="A231" s="123" t="s">
        <v>49</v>
      </c>
      <c r="B231" s="37">
        <v>59</v>
      </c>
      <c r="C231" s="44">
        <v>22.2</v>
      </c>
      <c r="D231" s="44">
        <v>10.7</v>
      </c>
      <c r="E231" s="14">
        <v>1.215</v>
      </c>
      <c r="F231" s="38">
        <v>748</v>
      </c>
      <c r="G231" s="38">
        <v>614</v>
      </c>
      <c r="H231" s="38">
        <v>402</v>
      </c>
      <c r="I231" s="124">
        <v>700</v>
      </c>
      <c r="J231" s="124" t="s">
        <v>92</v>
      </c>
      <c r="K231" s="38">
        <v>562</v>
      </c>
      <c r="L231" s="192">
        <f>IF((($F$3-$H$3)/($D$3-$H$3))&lt;0.7,$F231*(($D$3-$F$3)/(LN(($D$3-$H$3)/($F$3-$H$3)))/((75-65)/LN((75-20)/(65-20))))^$E231,$F231*((($D$3+$F$3)/2-$H$3)/((75+65)/2-20))^$E231)</f>
        <v>702.8065142697989</v>
      </c>
      <c r="M231" s="193"/>
      <c r="N231" s="194"/>
    </row>
    <row r="232" spans="1:14" s="111" customFormat="1" ht="13.5" thickBot="1">
      <c r="A232" s="49" t="s">
        <v>50</v>
      </c>
      <c r="B232" s="43">
        <v>59</v>
      </c>
      <c r="C232" s="45">
        <v>32.2</v>
      </c>
      <c r="D232" s="45">
        <v>15.9</v>
      </c>
      <c r="E232" s="12">
        <v>1.221</v>
      </c>
      <c r="F232" s="10">
        <v>1110</v>
      </c>
      <c r="G232" s="10">
        <v>910</v>
      </c>
      <c r="H232" s="10">
        <v>595</v>
      </c>
      <c r="I232" s="30">
        <v>1100</v>
      </c>
      <c r="J232" s="30" t="s">
        <v>92</v>
      </c>
      <c r="K232" s="10">
        <v>562</v>
      </c>
      <c r="L232" s="189">
        <f>IF((($F$3-$H$3)/($D$3-$H$3))&lt;0.7,$F232*(($D$3-$F$3)/(LN(($D$3-$H$3)/($F$3-$H$3)))/((75-65)/LN((75-20)/(65-20))))^$E232,$F232*((($D$3+$F$3)/2-$H$3)/((75+65)/2-20))^$E232)</f>
        <v>1042.6138766032927</v>
      </c>
      <c r="M232" s="190"/>
      <c r="N232" s="191"/>
    </row>
    <row r="233" spans="1:14" s="111" customFormat="1" ht="13.5" thickBot="1">
      <c r="A233" s="79"/>
      <c r="B233" s="80"/>
      <c r="C233" s="74"/>
      <c r="D233" s="74"/>
      <c r="E233" s="75"/>
      <c r="F233" s="76"/>
      <c r="G233" s="76"/>
      <c r="H233" s="76"/>
      <c r="I233" s="82"/>
      <c r="J233" s="82"/>
      <c r="K233" s="76"/>
      <c r="L233" s="115"/>
      <c r="M233" s="115"/>
      <c r="N233" s="115"/>
    </row>
    <row r="234" spans="1:14" s="111" customFormat="1" ht="25.5" customHeight="1" thickBot="1">
      <c r="A234" s="184" t="s">
        <v>47</v>
      </c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6"/>
    </row>
    <row r="235" spans="1:14" s="111" customFormat="1" ht="12.75">
      <c r="A235" s="181" t="s">
        <v>1</v>
      </c>
      <c r="B235" s="178" t="s">
        <v>2</v>
      </c>
      <c r="C235" s="178" t="s">
        <v>3</v>
      </c>
      <c r="D235" s="178" t="s">
        <v>4</v>
      </c>
      <c r="E235" s="178" t="s">
        <v>5</v>
      </c>
      <c r="F235" s="180" t="s">
        <v>6</v>
      </c>
      <c r="G235" s="180"/>
      <c r="H235" s="180"/>
      <c r="I235" s="178" t="s">
        <v>7</v>
      </c>
      <c r="J235" s="178" t="s">
        <v>82</v>
      </c>
      <c r="K235" s="178" t="s">
        <v>8</v>
      </c>
      <c r="L235" s="159" t="s">
        <v>93</v>
      </c>
      <c r="M235" s="160" t="s">
        <v>94</v>
      </c>
      <c r="N235" s="161" t="s">
        <v>95</v>
      </c>
    </row>
    <row r="236" spans="1:14" s="111" customFormat="1" ht="13.5" thickBot="1">
      <c r="A236" s="182"/>
      <c r="B236" s="179"/>
      <c r="C236" s="179"/>
      <c r="D236" s="179"/>
      <c r="E236" s="179"/>
      <c r="F236" s="166" t="s">
        <v>9</v>
      </c>
      <c r="G236" s="166" t="s">
        <v>80</v>
      </c>
      <c r="H236" s="166" t="s">
        <v>10</v>
      </c>
      <c r="I236" s="179"/>
      <c r="J236" s="179"/>
      <c r="K236" s="183"/>
      <c r="L236" s="156">
        <f>$D$3</f>
        <v>70</v>
      </c>
      <c r="M236" s="157">
        <f>$F$3</f>
        <v>65</v>
      </c>
      <c r="N236" s="158">
        <f>$H$3</f>
        <v>20</v>
      </c>
    </row>
    <row r="237" spans="1:14" s="111" customFormat="1" ht="12.75">
      <c r="A237" s="89" t="s">
        <v>43</v>
      </c>
      <c r="B237" s="46">
        <v>48</v>
      </c>
      <c r="C237" s="47">
        <v>6.1</v>
      </c>
      <c r="D237" s="47">
        <v>2.7</v>
      </c>
      <c r="E237" s="35">
        <v>1.1872</v>
      </c>
      <c r="F237" s="2">
        <v>337</v>
      </c>
      <c r="G237" s="2">
        <v>278</v>
      </c>
      <c r="H237" s="2">
        <v>184</v>
      </c>
      <c r="I237" s="87">
        <v>300</v>
      </c>
      <c r="J237" s="87">
        <v>200</v>
      </c>
      <c r="K237" s="4">
        <v>464</v>
      </c>
      <c r="L237" s="192">
        <f aca="true" t="shared" si="1" ref="L237:L242">IF((($F$3-$H$3)/($D$3-$H$3))&lt;0.7,$F237*(($D$3-$F$3)/(LN(($D$3-$H$3)/($F$3-$H$3)))/((75-65)/LN((75-20)/(65-20))))^$E237,$F237*((($D$3+$F$3)/2-$H$3)/((75+65)/2-20))^$E237)</f>
        <v>317.09059803279507</v>
      </c>
      <c r="M237" s="193"/>
      <c r="N237" s="194"/>
    </row>
    <row r="238" spans="1:14" s="111" customFormat="1" ht="12.75">
      <c r="A238" s="48" t="s">
        <v>44</v>
      </c>
      <c r="B238" s="39">
        <v>48</v>
      </c>
      <c r="C238" s="41">
        <v>7</v>
      </c>
      <c r="D238" s="41">
        <v>3.2</v>
      </c>
      <c r="E238" s="35">
        <v>1.1872</v>
      </c>
      <c r="F238" s="6">
        <v>389</v>
      </c>
      <c r="G238" s="6">
        <v>321</v>
      </c>
      <c r="H238" s="6">
        <v>212</v>
      </c>
      <c r="I238" s="21">
        <v>400</v>
      </c>
      <c r="J238" s="21">
        <v>300</v>
      </c>
      <c r="K238" s="9">
        <v>564</v>
      </c>
      <c r="L238" s="196">
        <f t="shared" si="1"/>
        <v>366.01852413874565</v>
      </c>
      <c r="M238" s="197"/>
      <c r="N238" s="198"/>
    </row>
    <row r="239" spans="1:14" s="111" customFormat="1" ht="12.75">
      <c r="A239" s="33" t="s">
        <v>101</v>
      </c>
      <c r="B239" s="39">
        <v>48</v>
      </c>
      <c r="C239" s="41">
        <v>10.3</v>
      </c>
      <c r="D239" s="41">
        <v>4.7</v>
      </c>
      <c r="E239" s="35">
        <v>1.1872</v>
      </c>
      <c r="F239" s="6">
        <v>573</v>
      </c>
      <c r="G239" s="6">
        <v>472</v>
      </c>
      <c r="H239" s="6">
        <v>312</v>
      </c>
      <c r="I239" s="21">
        <v>600</v>
      </c>
      <c r="J239" s="21">
        <v>400</v>
      </c>
      <c r="K239" s="9">
        <v>464</v>
      </c>
      <c r="L239" s="196">
        <f t="shared" si="1"/>
        <v>539.14810882134</v>
      </c>
      <c r="M239" s="197"/>
      <c r="N239" s="198"/>
    </row>
    <row r="240" spans="1:14" s="111" customFormat="1" ht="12.75">
      <c r="A240" s="33" t="s">
        <v>102</v>
      </c>
      <c r="B240" s="39">
        <v>48</v>
      </c>
      <c r="C240" s="41">
        <v>11.8</v>
      </c>
      <c r="D240" s="41">
        <v>5.4</v>
      </c>
      <c r="E240" s="35">
        <v>1.1872</v>
      </c>
      <c r="F240" s="6">
        <v>663</v>
      </c>
      <c r="G240" s="6">
        <v>547</v>
      </c>
      <c r="H240" s="6">
        <v>362</v>
      </c>
      <c r="I240" s="21">
        <v>700</v>
      </c>
      <c r="J240" s="21">
        <v>500</v>
      </c>
      <c r="K240" s="22">
        <v>564</v>
      </c>
      <c r="L240" s="196">
        <f t="shared" si="1"/>
        <v>623.8310578508698</v>
      </c>
      <c r="M240" s="197"/>
      <c r="N240" s="198"/>
    </row>
    <row r="241" spans="1:14" s="111" customFormat="1" ht="12.75">
      <c r="A241" s="33" t="s">
        <v>103</v>
      </c>
      <c r="B241" s="39">
        <v>48</v>
      </c>
      <c r="C241" s="41">
        <v>15.4</v>
      </c>
      <c r="D241" s="41">
        <v>7</v>
      </c>
      <c r="E241" s="35">
        <v>1.1872</v>
      </c>
      <c r="F241" s="6">
        <v>855</v>
      </c>
      <c r="G241" s="6">
        <v>705</v>
      </c>
      <c r="H241" s="6">
        <v>466</v>
      </c>
      <c r="I241" s="21">
        <v>800</v>
      </c>
      <c r="J241" s="21">
        <v>600</v>
      </c>
      <c r="K241" s="22">
        <v>464</v>
      </c>
      <c r="L241" s="196">
        <f t="shared" si="1"/>
        <v>804.4880157805335</v>
      </c>
      <c r="M241" s="197"/>
      <c r="N241" s="198"/>
    </row>
    <row r="242" spans="1:14" s="111" customFormat="1" ht="13.5" thickBot="1">
      <c r="A242" s="49" t="s">
        <v>104</v>
      </c>
      <c r="B242" s="43">
        <v>48</v>
      </c>
      <c r="C242" s="45">
        <v>17.7</v>
      </c>
      <c r="D242" s="45">
        <v>8.1</v>
      </c>
      <c r="E242" s="54">
        <v>1.1872</v>
      </c>
      <c r="F242" s="10">
        <v>989</v>
      </c>
      <c r="G242" s="10">
        <v>815</v>
      </c>
      <c r="H242" s="10">
        <v>539</v>
      </c>
      <c r="I242" s="32">
        <v>1000</v>
      </c>
      <c r="J242" s="32">
        <v>700</v>
      </c>
      <c r="K242" s="29">
        <v>564</v>
      </c>
      <c r="L242" s="189">
        <f t="shared" si="1"/>
        <v>930.5715176689445</v>
      </c>
      <c r="M242" s="190"/>
      <c r="N242" s="191"/>
    </row>
    <row r="243" spans="1:14" s="111" customFormat="1" ht="12.75">
      <c r="A243" s="147" t="s">
        <v>165</v>
      </c>
      <c r="B243" s="80"/>
      <c r="C243" s="74"/>
      <c r="D243" s="74"/>
      <c r="E243" s="75"/>
      <c r="F243" s="76"/>
      <c r="G243" s="76"/>
      <c r="H243" s="76"/>
      <c r="I243" s="82"/>
      <c r="J243" s="82"/>
      <c r="K243" s="76"/>
      <c r="L243" s="115"/>
      <c r="M243" s="115"/>
      <c r="N243" s="115"/>
    </row>
    <row r="244" spans="1:14" s="111" customFormat="1" ht="13.5" thickBot="1">
      <c r="A244" s="79"/>
      <c r="B244" s="80"/>
      <c r="C244" s="74"/>
      <c r="D244" s="74"/>
      <c r="E244" s="75"/>
      <c r="F244" s="76"/>
      <c r="G244" s="76"/>
      <c r="H244" s="76"/>
      <c r="I244" s="82"/>
      <c r="J244" s="82"/>
      <c r="K244" s="76"/>
      <c r="L244" s="115"/>
      <c r="M244" s="115"/>
      <c r="N244" s="115"/>
    </row>
    <row r="245" spans="1:14" s="111" customFormat="1" ht="25.5" customHeight="1" thickBot="1">
      <c r="A245" s="184" t="s">
        <v>88</v>
      </c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6"/>
    </row>
    <row r="246" spans="1:14" s="111" customFormat="1" ht="12.75">
      <c r="A246" s="204" t="s">
        <v>1</v>
      </c>
      <c r="B246" s="202" t="s">
        <v>2</v>
      </c>
      <c r="C246" s="202" t="s">
        <v>3</v>
      </c>
      <c r="D246" s="202" t="s">
        <v>4</v>
      </c>
      <c r="E246" s="202" t="s">
        <v>5</v>
      </c>
      <c r="F246" s="208" t="s">
        <v>6</v>
      </c>
      <c r="G246" s="208"/>
      <c r="H246" s="208"/>
      <c r="I246" s="202" t="s">
        <v>7</v>
      </c>
      <c r="J246" s="202" t="s">
        <v>82</v>
      </c>
      <c r="K246" s="202" t="s">
        <v>8</v>
      </c>
      <c r="L246" s="159" t="s">
        <v>93</v>
      </c>
      <c r="M246" s="160" t="s">
        <v>94</v>
      </c>
      <c r="N246" s="161" t="s">
        <v>95</v>
      </c>
    </row>
    <row r="247" spans="1:14" s="111" customFormat="1" ht="13.5" thickBot="1">
      <c r="A247" s="182"/>
      <c r="B247" s="179"/>
      <c r="C247" s="179"/>
      <c r="D247" s="179"/>
      <c r="E247" s="179"/>
      <c r="F247" s="166" t="s">
        <v>9</v>
      </c>
      <c r="G247" s="166" t="s">
        <v>80</v>
      </c>
      <c r="H247" s="166" t="s">
        <v>10</v>
      </c>
      <c r="I247" s="179"/>
      <c r="J247" s="179"/>
      <c r="K247" s="183"/>
      <c r="L247" s="156">
        <f>$D$3</f>
        <v>70</v>
      </c>
      <c r="M247" s="157">
        <f>$F$3</f>
        <v>65</v>
      </c>
      <c r="N247" s="158">
        <f>$H$3</f>
        <v>20</v>
      </c>
    </row>
    <row r="248" spans="1:14" s="111" customFormat="1" ht="12.75">
      <c r="A248" s="89" t="s">
        <v>43</v>
      </c>
      <c r="B248" s="46">
        <v>89</v>
      </c>
      <c r="C248" s="47">
        <v>6.1</v>
      </c>
      <c r="D248" s="47">
        <v>2.8</v>
      </c>
      <c r="E248" s="3">
        <v>1.235</v>
      </c>
      <c r="F248" s="2">
        <v>349</v>
      </c>
      <c r="G248" s="2">
        <v>286</v>
      </c>
      <c r="H248" s="2">
        <v>186</v>
      </c>
      <c r="I248" s="87">
        <v>300</v>
      </c>
      <c r="J248" s="87">
        <v>200</v>
      </c>
      <c r="K248" s="4">
        <v>446</v>
      </c>
      <c r="L248" s="192">
        <f aca="true" t="shared" si="2" ref="L248:L253">IF((($F$3-$H$3)/($D$3-$H$3))&lt;0.7,$F248*(($D$3-$F$3)/(LN(($D$3-$H$3)/($F$3-$H$3)))/((75-65)/LN((75-20)/(65-20))))^$E248,$F248*((($D$3+$F$3)/2-$H$3)/((75+65)/2-20))^$E248)</f>
        <v>327.5775115740467</v>
      </c>
      <c r="M248" s="193"/>
      <c r="N248" s="194"/>
    </row>
    <row r="249" spans="1:14" s="111" customFormat="1" ht="12.75">
      <c r="A249" s="48" t="s">
        <v>44</v>
      </c>
      <c r="B249" s="39">
        <v>102</v>
      </c>
      <c r="C249" s="41">
        <v>7</v>
      </c>
      <c r="D249" s="41">
        <v>3.2</v>
      </c>
      <c r="E249" s="8">
        <v>1.235</v>
      </c>
      <c r="F249" s="6">
        <v>400</v>
      </c>
      <c r="G249" s="6">
        <v>327</v>
      </c>
      <c r="H249" s="6">
        <v>213</v>
      </c>
      <c r="I249" s="21">
        <v>400</v>
      </c>
      <c r="J249" s="21">
        <v>300</v>
      </c>
      <c r="K249" s="9">
        <v>546</v>
      </c>
      <c r="L249" s="196">
        <f t="shared" si="2"/>
        <v>375.4470046693945</v>
      </c>
      <c r="M249" s="197"/>
      <c r="N249" s="198"/>
    </row>
    <row r="250" spans="1:14" s="111" customFormat="1" ht="12.75">
      <c r="A250" s="33" t="s">
        <v>101</v>
      </c>
      <c r="B250" s="39">
        <v>89</v>
      </c>
      <c r="C250" s="41">
        <v>10.4</v>
      </c>
      <c r="D250" s="41">
        <v>4.7</v>
      </c>
      <c r="E250" s="8">
        <v>1.235</v>
      </c>
      <c r="F250" s="6">
        <v>593</v>
      </c>
      <c r="G250" s="6">
        <v>485</v>
      </c>
      <c r="H250" s="6">
        <v>316</v>
      </c>
      <c r="I250" s="21">
        <v>600</v>
      </c>
      <c r="J250" s="21">
        <v>400</v>
      </c>
      <c r="K250" s="9">
        <v>446</v>
      </c>
      <c r="L250" s="196">
        <f t="shared" si="2"/>
        <v>556.6001844223773</v>
      </c>
      <c r="M250" s="197"/>
      <c r="N250" s="198"/>
    </row>
    <row r="251" spans="1:14" s="111" customFormat="1" ht="12.75">
      <c r="A251" s="33" t="s">
        <v>102</v>
      </c>
      <c r="B251" s="39">
        <v>102</v>
      </c>
      <c r="C251" s="41">
        <v>12</v>
      </c>
      <c r="D251" s="41">
        <v>5.5</v>
      </c>
      <c r="E251" s="8">
        <v>1.235</v>
      </c>
      <c r="F251" s="6">
        <v>682</v>
      </c>
      <c r="G251" s="6">
        <v>558</v>
      </c>
      <c r="H251" s="6">
        <v>363</v>
      </c>
      <c r="I251" s="21">
        <v>700</v>
      </c>
      <c r="J251" s="21">
        <v>500</v>
      </c>
      <c r="K251" s="9">
        <v>546</v>
      </c>
      <c r="L251" s="196">
        <f t="shared" si="2"/>
        <v>640.1371429613176</v>
      </c>
      <c r="M251" s="197"/>
      <c r="N251" s="198"/>
    </row>
    <row r="252" spans="1:14" s="111" customFormat="1" ht="12.75">
      <c r="A252" s="33" t="s">
        <v>103</v>
      </c>
      <c r="B252" s="39">
        <v>89</v>
      </c>
      <c r="C252" s="41">
        <v>15.5</v>
      </c>
      <c r="D252" s="41">
        <v>7.1</v>
      </c>
      <c r="E252" s="8">
        <v>1.235</v>
      </c>
      <c r="F252" s="6">
        <v>878</v>
      </c>
      <c r="G252" s="6">
        <v>718</v>
      </c>
      <c r="H252" s="6">
        <v>467</v>
      </c>
      <c r="I252" s="21">
        <v>900</v>
      </c>
      <c r="J252" s="21">
        <v>600</v>
      </c>
      <c r="K252" s="9">
        <v>446</v>
      </c>
      <c r="L252" s="196">
        <f t="shared" si="2"/>
        <v>824.1061752493209</v>
      </c>
      <c r="M252" s="197"/>
      <c r="N252" s="198"/>
    </row>
    <row r="253" spans="1:14" s="111" customFormat="1" ht="13.5" thickBot="1">
      <c r="A253" s="49" t="s">
        <v>104</v>
      </c>
      <c r="B253" s="43">
        <v>102</v>
      </c>
      <c r="C253" s="45">
        <v>17.9</v>
      </c>
      <c r="D253" s="45">
        <v>8.2</v>
      </c>
      <c r="E253" s="12">
        <v>1.235</v>
      </c>
      <c r="F253" s="10">
        <v>1018</v>
      </c>
      <c r="G253" s="10">
        <v>833</v>
      </c>
      <c r="H253" s="10">
        <v>542</v>
      </c>
      <c r="I253" s="32">
        <v>1000</v>
      </c>
      <c r="J253" s="32">
        <v>700</v>
      </c>
      <c r="K253" s="29">
        <v>546</v>
      </c>
      <c r="L253" s="189">
        <f t="shared" si="2"/>
        <v>955.5126268836091</v>
      </c>
      <c r="M253" s="190"/>
      <c r="N253" s="191"/>
    </row>
    <row r="254" spans="1:14" s="111" customFormat="1" ht="12.75">
      <c r="A254" s="147" t="s">
        <v>165</v>
      </c>
      <c r="B254" s="80"/>
      <c r="C254" s="74"/>
      <c r="D254" s="74"/>
      <c r="E254" s="75"/>
      <c r="F254" s="76"/>
      <c r="G254" s="76"/>
      <c r="H254" s="76"/>
      <c r="I254" s="82"/>
      <c r="J254" s="82"/>
      <c r="K254" s="76"/>
      <c r="L254" s="115"/>
      <c r="M254" s="115"/>
      <c r="N254" s="115"/>
    </row>
    <row r="255" spans="1:14" s="111" customFormat="1" ht="13.5" thickBot="1">
      <c r="A255" s="79"/>
      <c r="B255" s="80"/>
      <c r="C255" s="74"/>
      <c r="D255" s="74"/>
      <c r="E255" s="75"/>
      <c r="F255" s="76"/>
      <c r="G255" s="76"/>
      <c r="H255" s="76"/>
      <c r="I255" s="82"/>
      <c r="J255" s="82"/>
      <c r="K255" s="76"/>
      <c r="L255" s="115"/>
      <c r="M255" s="115"/>
      <c r="N255" s="115"/>
    </row>
    <row r="256" spans="1:14" s="111" customFormat="1" ht="25.5" customHeight="1" thickBot="1">
      <c r="A256" s="184" t="s">
        <v>48</v>
      </c>
      <c r="B256" s="185"/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6"/>
    </row>
    <row r="257" spans="1:14" s="111" customFormat="1" ht="12.75">
      <c r="A257" s="181" t="s">
        <v>1</v>
      </c>
      <c r="B257" s="178" t="s">
        <v>2</v>
      </c>
      <c r="C257" s="178" t="s">
        <v>3</v>
      </c>
      <c r="D257" s="178" t="s">
        <v>4</v>
      </c>
      <c r="E257" s="178" t="s">
        <v>5</v>
      </c>
      <c r="F257" s="180" t="s">
        <v>6</v>
      </c>
      <c r="G257" s="180"/>
      <c r="H257" s="180"/>
      <c r="I257" s="178" t="s">
        <v>7</v>
      </c>
      <c r="J257" s="178" t="s">
        <v>82</v>
      </c>
      <c r="K257" s="178" t="s">
        <v>8</v>
      </c>
      <c r="L257" s="159" t="s">
        <v>93</v>
      </c>
      <c r="M257" s="160" t="s">
        <v>94</v>
      </c>
      <c r="N257" s="161" t="s">
        <v>95</v>
      </c>
    </row>
    <row r="258" spans="1:14" s="111" customFormat="1" ht="13.5" thickBot="1">
      <c r="A258" s="182"/>
      <c r="B258" s="179"/>
      <c r="C258" s="179"/>
      <c r="D258" s="179"/>
      <c r="E258" s="179"/>
      <c r="F258" s="166" t="s">
        <v>9</v>
      </c>
      <c r="G258" s="166" t="s">
        <v>80</v>
      </c>
      <c r="H258" s="166" t="s">
        <v>10</v>
      </c>
      <c r="I258" s="179"/>
      <c r="J258" s="179"/>
      <c r="K258" s="183"/>
      <c r="L258" s="156">
        <f>$D$3</f>
        <v>70</v>
      </c>
      <c r="M258" s="157">
        <f>$F$3</f>
        <v>65</v>
      </c>
      <c r="N258" s="158">
        <f>$H$3</f>
        <v>20</v>
      </c>
    </row>
    <row r="259" spans="1:14" s="111" customFormat="1" ht="12.75">
      <c r="A259" s="123" t="s">
        <v>44</v>
      </c>
      <c r="B259" s="37">
        <v>68</v>
      </c>
      <c r="C259" s="44">
        <v>12.4</v>
      </c>
      <c r="D259" s="44">
        <v>5.7</v>
      </c>
      <c r="E259" s="14">
        <v>1.141</v>
      </c>
      <c r="F259" s="38">
        <v>591</v>
      </c>
      <c r="G259" s="38">
        <v>461</v>
      </c>
      <c r="H259" s="38">
        <v>330</v>
      </c>
      <c r="I259" s="124">
        <v>600</v>
      </c>
      <c r="J259" s="124" t="s">
        <v>92</v>
      </c>
      <c r="K259" s="16">
        <v>564</v>
      </c>
      <c r="L259" s="192">
        <f>IF((($F$3-$H$3)/($D$3-$H$3))&lt;0.7,$F259*(($D$3-$F$3)/(LN(($D$3-$H$3)/($F$3-$H$3)))/((75-65)/LN((75-20)/(65-20))))^$E259,$F259*((($D$3+$F$3)/2-$H$3)/((75+65)/2-20))^$E259)</f>
        <v>557.4040430944128</v>
      </c>
      <c r="M259" s="193"/>
      <c r="N259" s="194"/>
    </row>
    <row r="260" spans="1:14" s="111" customFormat="1" ht="12.75">
      <c r="A260" s="33" t="s">
        <v>102</v>
      </c>
      <c r="B260" s="39">
        <v>68</v>
      </c>
      <c r="C260" s="41">
        <v>21.2</v>
      </c>
      <c r="D260" s="41">
        <v>9.7</v>
      </c>
      <c r="E260" s="8">
        <v>1.141</v>
      </c>
      <c r="F260" s="6">
        <v>955</v>
      </c>
      <c r="G260" s="6">
        <v>793</v>
      </c>
      <c r="H260" s="6">
        <v>533</v>
      </c>
      <c r="I260" s="20">
        <v>900</v>
      </c>
      <c r="J260" s="20" t="s">
        <v>92</v>
      </c>
      <c r="K260" s="22">
        <v>564</v>
      </c>
      <c r="L260" s="196">
        <f>IF((($F$3-$H$3)/($D$3-$H$3))&lt;0.7,$F260*(($D$3-$F$3)/(LN(($D$3-$H$3)/($F$3-$H$3)))/((75-65)/LN((75-20)/(65-20))))^$E260,$F260*((($D$3+$F$3)/2-$H$3)/((75+65)/2-20))^$E260)</f>
        <v>900.7121170138142</v>
      </c>
      <c r="M260" s="197"/>
      <c r="N260" s="198"/>
    </row>
    <row r="261" spans="1:14" s="111" customFormat="1" ht="13.5" thickBot="1">
      <c r="A261" s="49" t="s">
        <v>104</v>
      </c>
      <c r="B261" s="43">
        <v>68</v>
      </c>
      <c r="C261" s="45">
        <v>31.8</v>
      </c>
      <c r="D261" s="45">
        <v>14.6</v>
      </c>
      <c r="E261" s="12">
        <v>1.141</v>
      </c>
      <c r="F261" s="10">
        <v>1429</v>
      </c>
      <c r="G261" s="10">
        <v>1187</v>
      </c>
      <c r="H261" s="10">
        <v>798</v>
      </c>
      <c r="I261" s="30">
        <v>1200</v>
      </c>
      <c r="J261" s="30" t="s">
        <v>92</v>
      </c>
      <c r="K261" s="29">
        <v>564</v>
      </c>
      <c r="L261" s="189">
        <f>IF((($F$3-$H$3)/($D$3-$H$3))&lt;0.7,$F261*(($D$3-$F$3)/(LN(($D$3-$H$3)/($F$3-$H$3)))/((75-65)/LN((75-20)/(65-20))))^$E261,$F261*((($D$3+$F$3)/2-$H$3)/((75+65)/2-20))^$E261)</f>
        <v>1347.7671363484194</v>
      </c>
      <c r="M261" s="190"/>
      <c r="N261" s="191"/>
    </row>
    <row r="262" spans="1:14" s="111" customFormat="1" ht="13.5" thickBot="1">
      <c r="A262" s="79"/>
      <c r="B262" s="80"/>
      <c r="C262" s="74"/>
      <c r="D262" s="74"/>
      <c r="E262" s="75"/>
      <c r="F262" s="76"/>
      <c r="G262" s="76"/>
      <c r="H262" s="76"/>
      <c r="I262" s="82"/>
      <c r="J262" s="82"/>
      <c r="K262" s="76"/>
      <c r="L262" s="115"/>
      <c r="M262" s="115"/>
      <c r="N262" s="115"/>
    </row>
    <row r="263" spans="1:14" s="111" customFormat="1" ht="25.5" customHeight="1" thickBot="1">
      <c r="A263" s="184" t="s">
        <v>73</v>
      </c>
      <c r="B263" s="185"/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6"/>
    </row>
    <row r="264" spans="1:14" s="111" customFormat="1" ht="12.75">
      <c r="A264" s="181" t="s">
        <v>1</v>
      </c>
      <c r="B264" s="187" t="s">
        <v>2</v>
      </c>
      <c r="C264" s="187" t="s">
        <v>3</v>
      </c>
      <c r="D264" s="187" t="s">
        <v>4</v>
      </c>
      <c r="E264" s="178" t="s">
        <v>5</v>
      </c>
      <c r="F264" s="187" t="s">
        <v>6</v>
      </c>
      <c r="G264" s="187"/>
      <c r="H264" s="187"/>
      <c r="I264" s="178" t="s">
        <v>7</v>
      </c>
      <c r="J264" s="178" t="s">
        <v>82</v>
      </c>
      <c r="K264" s="178" t="s">
        <v>8</v>
      </c>
      <c r="L264" s="159" t="s">
        <v>93</v>
      </c>
      <c r="M264" s="160" t="s">
        <v>94</v>
      </c>
      <c r="N264" s="161" t="s">
        <v>95</v>
      </c>
    </row>
    <row r="265" spans="1:14" s="111" customFormat="1" ht="13.5" thickBot="1">
      <c r="A265" s="182"/>
      <c r="B265" s="195"/>
      <c r="C265" s="195"/>
      <c r="D265" s="195"/>
      <c r="E265" s="179"/>
      <c r="F265" s="173" t="s">
        <v>9</v>
      </c>
      <c r="G265" s="173" t="s">
        <v>80</v>
      </c>
      <c r="H265" s="173" t="s">
        <v>10</v>
      </c>
      <c r="I265" s="179"/>
      <c r="J265" s="179"/>
      <c r="K265" s="179"/>
      <c r="L265" s="156">
        <f>$D$3</f>
        <v>70</v>
      </c>
      <c r="M265" s="157">
        <f>$F$3</f>
        <v>65</v>
      </c>
      <c r="N265" s="158">
        <f>$H$3</f>
        <v>20</v>
      </c>
    </row>
    <row r="266" spans="1:14" s="111" customFormat="1" ht="13.5" thickBot="1">
      <c r="A266" s="105" t="s">
        <v>32</v>
      </c>
      <c r="B266" s="106">
        <v>107</v>
      </c>
      <c r="C266" s="107">
        <v>21.6</v>
      </c>
      <c r="D266" s="107">
        <v>6.9</v>
      </c>
      <c r="E266" s="108">
        <v>1.289</v>
      </c>
      <c r="F266" s="109">
        <v>1091</v>
      </c>
      <c r="G266" s="109">
        <v>885</v>
      </c>
      <c r="H266" s="109">
        <v>565</v>
      </c>
      <c r="I266" s="104">
        <v>800</v>
      </c>
      <c r="J266" s="104" t="s">
        <v>92</v>
      </c>
      <c r="K266" s="109">
        <v>50</v>
      </c>
      <c r="L266" s="175">
        <f>IF((($F$3-$H$3)/($D$3-$H$3))&lt;0.7,$F266*(($D$3-$F$3)/(LN(($D$3-$H$3)/($F$3-$H$3)))/((75-65)/LN((75-20)/(65-20))))^$E266,$F266*((($D$3+$F$3)/2-$H$3)/((75+65)/2-20))^$E266)</f>
        <v>1021.1992279732852</v>
      </c>
      <c r="M266" s="176"/>
      <c r="N266" s="177"/>
    </row>
    <row r="267" spans="1:14" s="111" customFormat="1" ht="13.5" thickBot="1">
      <c r="A267" s="102"/>
      <c r="B267" s="84"/>
      <c r="C267" s="74"/>
      <c r="D267" s="74"/>
      <c r="E267" s="75"/>
      <c r="F267" s="76"/>
      <c r="G267" s="76"/>
      <c r="H267" s="76"/>
      <c r="I267" s="82"/>
      <c r="J267" s="82"/>
      <c r="K267" s="76"/>
      <c r="L267" s="114"/>
      <c r="M267" s="114"/>
      <c r="N267" s="114"/>
    </row>
    <row r="268" spans="1:14" s="111" customFormat="1" ht="25.5" customHeight="1" thickBot="1">
      <c r="A268" s="184" t="s">
        <v>74</v>
      </c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6"/>
    </row>
    <row r="269" spans="1:14" s="111" customFormat="1" ht="12.75">
      <c r="A269" s="181" t="s">
        <v>1</v>
      </c>
      <c r="B269" s="187" t="s">
        <v>2</v>
      </c>
      <c r="C269" s="187" t="s">
        <v>3</v>
      </c>
      <c r="D269" s="187" t="s">
        <v>4</v>
      </c>
      <c r="E269" s="178" t="s">
        <v>5</v>
      </c>
      <c r="F269" s="187" t="s">
        <v>6</v>
      </c>
      <c r="G269" s="187"/>
      <c r="H269" s="187"/>
      <c r="I269" s="178" t="s">
        <v>7</v>
      </c>
      <c r="J269" s="178" t="s">
        <v>82</v>
      </c>
      <c r="K269" s="178" t="s">
        <v>8</v>
      </c>
      <c r="L269" s="159" t="s">
        <v>93</v>
      </c>
      <c r="M269" s="160" t="s">
        <v>94</v>
      </c>
      <c r="N269" s="161" t="s">
        <v>95</v>
      </c>
    </row>
    <row r="270" spans="1:14" s="111" customFormat="1" ht="13.5" thickBot="1">
      <c r="A270" s="182"/>
      <c r="B270" s="195"/>
      <c r="C270" s="195"/>
      <c r="D270" s="195"/>
      <c r="E270" s="179"/>
      <c r="F270" s="173" t="s">
        <v>9</v>
      </c>
      <c r="G270" s="173" t="s">
        <v>80</v>
      </c>
      <c r="H270" s="173" t="s">
        <v>10</v>
      </c>
      <c r="I270" s="179"/>
      <c r="J270" s="179"/>
      <c r="K270" s="179"/>
      <c r="L270" s="156">
        <f>$D$3</f>
        <v>70</v>
      </c>
      <c r="M270" s="157">
        <f>$F$3</f>
        <v>65</v>
      </c>
      <c r="N270" s="158">
        <f>$H$3</f>
        <v>20</v>
      </c>
    </row>
    <row r="271" spans="1:14" s="111" customFormat="1" ht="13.5" thickBot="1">
      <c r="A271" s="110" t="s">
        <v>75</v>
      </c>
      <c r="B271" s="106">
        <v>107</v>
      </c>
      <c r="C271" s="107">
        <v>21.6</v>
      </c>
      <c r="D271" s="107">
        <v>6.9</v>
      </c>
      <c r="E271" s="108">
        <v>1.269</v>
      </c>
      <c r="F271" s="109">
        <v>1155</v>
      </c>
      <c r="G271" s="109">
        <v>940</v>
      </c>
      <c r="H271" s="109">
        <v>604</v>
      </c>
      <c r="I271" s="104">
        <v>900</v>
      </c>
      <c r="J271" s="104" t="s">
        <v>92</v>
      </c>
      <c r="K271" s="109">
        <v>50</v>
      </c>
      <c r="L271" s="175">
        <f>IF((($F$3-$H$3)/($D$3-$H$3))&lt;0.7,$F271*(($D$3-$F$3)/(LN(($D$3-$H$3)/($F$3-$H$3)))/((75-65)/LN((75-20)/(65-20))))^$E271,$F271*((($D$3+$F$3)/2-$H$3)/((75+65)/2-20))^$E271)</f>
        <v>1082.2142279603152</v>
      </c>
      <c r="M271" s="176"/>
      <c r="N271" s="177"/>
    </row>
    <row r="272" spans="1:14" s="111" customFormat="1" ht="13.5" thickBot="1">
      <c r="A272" s="103"/>
      <c r="B272" s="84"/>
      <c r="C272" s="74"/>
      <c r="D272" s="74"/>
      <c r="E272" s="75"/>
      <c r="F272" s="86"/>
      <c r="G272" s="76"/>
      <c r="H272" s="76"/>
      <c r="I272" s="82"/>
      <c r="J272" s="82"/>
      <c r="K272" s="76"/>
      <c r="L272" s="114"/>
      <c r="M272" s="114"/>
      <c r="N272" s="114"/>
    </row>
    <row r="273" spans="1:14" s="111" customFormat="1" ht="25.5" customHeight="1" thickBot="1">
      <c r="A273" s="184" t="s">
        <v>76</v>
      </c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6"/>
    </row>
    <row r="274" spans="1:14" s="111" customFormat="1" ht="12.75">
      <c r="A274" s="181" t="s">
        <v>1</v>
      </c>
      <c r="B274" s="187" t="s">
        <v>2</v>
      </c>
      <c r="C274" s="187" t="s">
        <v>3</v>
      </c>
      <c r="D274" s="187" t="s">
        <v>4</v>
      </c>
      <c r="E274" s="178" t="s">
        <v>5</v>
      </c>
      <c r="F274" s="187" t="s">
        <v>6</v>
      </c>
      <c r="G274" s="187"/>
      <c r="H274" s="187"/>
      <c r="I274" s="178" t="s">
        <v>7</v>
      </c>
      <c r="J274" s="178" t="s">
        <v>82</v>
      </c>
      <c r="K274" s="178" t="s">
        <v>8</v>
      </c>
      <c r="L274" s="159" t="s">
        <v>93</v>
      </c>
      <c r="M274" s="160" t="s">
        <v>94</v>
      </c>
      <c r="N274" s="161" t="s">
        <v>95</v>
      </c>
    </row>
    <row r="275" spans="1:14" s="111" customFormat="1" ht="13.5" thickBot="1">
      <c r="A275" s="182"/>
      <c r="B275" s="195"/>
      <c r="C275" s="195"/>
      <c r="D275" s="195"/>
      <c r="E275" s="179"/>
      <c r="F275" s="173" t="s">
        <v>9</v>
      </c>
      <c r="G275" s="173" t="s">
        <v>80</v>
      </c>
      <c r="H275" s="173" t="s">
        <v>10</v>
      </c>
      <c r="I275" s="179"/>
      <c r="J275" s="179"/>
      <c r="K275" s="179"/>
      <c r="L275" s="156">
        <f>$D$3</f>
        <v>70</v>
      </c>
      <c r="M275" s="157">
        <f>$F$3</f>
        <v>65</v>
      </c>
      <c r="N275" s="158">
        <f>$H$3</f>
        <v>20</v>
      </c>
    </row>
    <row r="276" spans="1:14" s="111" customFormat="1" ht="13.5" thickBot="1">
      <c r="A276" s="116" t="s">
        <v>32</v>
      </c>
      <c r="B276" s="128">
        <v>107</v>
      </c>
      <c r="C276" s="129">
        <v>21.6</v>
      </c>
      <c r="D276" s="129">
        <v>6.9</v>
      </c>
      <c r="E276" s="119">
        <v>1.289</v>
      </c>
      <c r="F276" s="117">
        <v>1091</v>
      </c>
      <c r="G276" s="117">
        <v>885</v>
      </c>
      <c r="H276" s="117">
        <v>565</v>
      </c>
      <c r="I276" s="120">
        <v>800</v>
      </c>
      <c r="J276" s="120" t="s">
        <v>92</v>
      </c>
      <c r="K276" s="117">
        <v>50</v>
      </c>
      <c r="L276" s="175">
        <f>IF((($F$3-$H$3)/($D$3-$H$3))&lt;0.7,$F276*(($D$3-$F$3)/(LN(($D$3-$H$3)/($F$3-$H$3)))/((75-65)/LN((75-20)/(65-20))))^$E276,$F276*((($D$3+$F$3)/2-$H$3)/((75+65)/2-20))^$E276)</f>
        <v>1021.1992279732852</v>
      </c>
      <c r="M276" s="176"/>
      <c r="N276" s="177"/>
    </row>
    <row r="277" spans="1:14" s="111" customFormat="1" ht="13.5" thickBot="1">
      <c r="A277" s="79"/>
      <c r="B277" s="80"/>
      <c r="C277" s="74"/>
      <c r="D277" s="74"/>
      <c r="E277" s="75"/>
      <c r="F277" s="76"/>
      <c r="G277" s="76"/>
      <c r="H277" s="76"/>
      <c r="I277" s="82"/>
      <c r="J277" s="82"/>
      <c r="K277" s="76"/>
      <c r="L277" s="115"/>
      <c r="M277" s="115"/>
      <c r="N277" s="115"/>
    </row>
    <row r="278" spans="1:14" s="111" customFormat="1" ht="25.5" customHeight="1" thickBot="1">
      <c r="A278" s="184" t="s">
        <v>40</v>
      </c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6"/>
    </row>
    <row r="279" spans="1:14" s="111" customFormat="1" ht="12.75">
      <c r="A279" s="181" t="s">
        <v>1</v>
      </c>
      <c r="B279" s="178" t="s">
        <v>2</v>
      </c>
      <c r="C279" s="178" t="s">
        <v>3</v>
      </c>
      <c r="D279" s="178" t="s">
        <v>4</v>
      </c>
      <c r="E279" s="178" t="s">
        <v>5</v>
      </c>
      <c r="F279" s="180" t="s">
        <v>6</v>
      </c>
      <c r="G279" s="180"/>
      <c r="H279" s="180"/>
      <c r="I279" s="178" t="s">
        <v>7</v>
      </c>
      <c r="J279" s="178" t="s">
        <v>82</v>
      </c>
      <c r="K279" s="178" t="s">
        <v>8</v>
      </c>
      <c r="L279" s="159" t="s">
        <v>93</v>
      </c>
      <c r="M279" s="160" t="s">
        <v>94</v>
      </c>
      <c r="N279" s="161" t="s">
        <v>95</v>
      </c>
    </row>
    <row r="280" spans="1:14" s="111" customFormat="1" ht="13.5" thickBot="1">
      <c r="A280" s="182"/>
      <c r="B280" s="179"/>
      <c r="C280" s="179"/>
      <c r="D280" s="179"/>
      <c r="E280" s="179"/>
      <c r="F280" s="166" t="s">
        <v>9</v>
      </c>
      <c r="G280" s="166" t="s">
        <v>80</v>
      </c>
      <c r="H280" s="166" t="s">
        <v>10</v>
      </c>
      <c r="I280" s="179"/>
      <c r="J280" s="179"/>
      <c r="K280" s="179"/>
      <c r="L280" s="156">
        <f>$D$3</f>
        <v>70</v>
      </c>
      <c r="M280" s="157">
        <f>$F$3</f>
        <v>65</v>
      </c>
      <c r="N280" s="158">
        <f>$H$3</f>
        <v>20</v>
      </c>
    </row>
    <row r="281" spans="1:14" s="111" customFormat="1" ht="12.75">
      <c r="A281" s="93" t="s">
        <v>41</v>
      </c>
      <c r="B281" s="69">
        <v>35</v>
      </c>
      <c r="C281" s="70">
        <v>7.6</v>
      </c>
      <c r="D281" s="70">
        <v>3</v>
      </c>
      <c r="E281" s="3">
        <v>1.273</v>
      </c>
      <c r="F281" s="2">
        <v>358</v>
      </c>
      <c r="G281" s="2">
        <v>291</v>
      </c>
      <c r="H281" s="2">
        <v>187</v>
      </c>
      <c r="I281" s="87">
        <v>400</v>
      </c>
      <c r="J281" s="87" t="s">
        <v>92</v>
      </c>
      <c r="K281" s="4">
        <v>459</v>
      </c>
      <c r="L281" s="192">
        <f aca="true" t="shared" si="3" ref="L281:L286">IF((($F$3-$H$3)/($D$3-$H$3))&lt;0.7,$F281*(($D$3-$F$3)/(LN(($D$3-$H$3)/($F$3-$H$3)))/((75-65)/LN((75-20)/(65-20))))^$E281,$F281*((($D$3+$F$3)/2-$H$3)/((75+65)/2-20))^$E281)</f>
        <v>335.37074542605205</v>
      </c>
      <c r="M281" s="193"/>
      <c r="N281" s="194"/>
    </row>
    <row r="282" spans="1:14" s="111" customFormat="1" ht="12.75">
      <c r="A282" s="92" t="s">
        <v>42</v>
      </c>
      <c r="B282" s="50">
        <v>35</v>
      </c>
      <c r="C282" s="51">
        <v>8.8</v>
      </c>
      <c r="D282" s="51">
        <v>3.3</v>
      </c>
      <c r="E282" s="8">
        <v>1.273</v>
      </c>
      <c r="F282" s="6">
        <v>421</v>
      </c>
      <c r="G282" s="6">
        <v>342</v>
      </c>
      <c r="H282" s="6">
        <v>220</v>
      </c>
      <c r="I282" s="21">
        <v>400</v>
      </c>
      <c r="J282" s="21" t="s">
        <v>92</v>
      </c>
      <c r="K282" s="9">
        <v>559</v>
      </c>
      <c r="L282" s="196">
        <f t="shared" si="3"/>
        <v>394.38850230270367</v>
      </c>
      <c r="M282" s="197"/>
      <c r="N282" s="198"/>
    </row>
    <row r="283" spans="1:14" s="111" customFormat="1" ht="12.75">
      <c r="A283" s="92" t="s">
        <v>31</v>
      </c>
      <c r="B283" s="50">
        <v>35</v>
      </c>
      <c r="C283" s="51">
        <v>12.1</v>
      </c>
      <c r="D283" s="51">
        <v>4.8</v>
      </c>
      <c r="E283" s="8">
        <v>1.27</v>
      </c>
      <c r="F283" s="6">
        <v>558</v>
      </c>
      <c r="G283" s="6">
        <v>454</v>
      </c>
      <c r="H283" s="6">
        <v>292</v>
      </c>
      <c r="I283" s="21">
        <v>600</v>
      </c>
      <c r="J283" s="21" t="s">
        <v>92</v>
      </c>
      <c r="K283" s="9">
        <v>459</v>
      </c>
      <c r="L283" s="196">
        <f t="shared" si="3"/>
        <v>522.8091473856584</v>
      </c>
      <c r="M283" s="197"/>
      <c r="N283" s="198"/>
    </row>
    <row r="284" spans="1:14" s="111" customFormat="1" ht="12.75">
      <c r="A284" s="17" t="s">
        <v>32</v>
      </c>
      <c r="B284" s="50">
        <v>35</v>
      </c>
      <c r="C284" s="51">
        <v>14.2</v>
      </c>
      <c r="D284" s="51">
        <v>5.3</v>
      </c>
      <c r="E284" s="8">
        <v>1.27</v>
      </c>
      <c r="F284" s="6">
        <v>658</v>
      </c>
      <c r="G284" s="6">
        <v>535</v>
      </c>
      <c r="H284" s="6">
        <v>344</v>
      </c>
      <c r="I284" s="21">
        <v>700</v>
      </c>
      <c r="J284" s="21" t="s">
        <v>92</v>
      </c>
      <c r="K284" s="9">
        <v>559</v>
      </c>
      <c r="L284" s="196">
        <f t="shared" si="3"/>
        <v>616.5025429744861</v>
      </c>
      <c r="M284" s="197"/>
      <c r="N284" s="198"/>
    </row>
    <row r="285" spans="1:14" s="111" customFormat="1" ht="12.75">
      <c r="A285" s="17" t="s">
        <v>33</v>
      </c>
      <c r="B285" s="50">
        <v>35</v>
      </c>
      <c r="C285" s="51">
        <v>18.2</v>
      </c>
      <c r="D285" s="51">
        <v>7.2</v>
      </c>
      <c r="E285" s="35">
        <v>1.267</v>
      </c>
      <c r="F285" s="6">
        <v>821</v>
      </c>
      <c r="G285" s="6">
        <v>668</v>
      </c>
      <c r="H285" s="6">
        <v>430</v>
      </c>
      <c r="I285" s="21">
        <v>800</v>
      </c>
      <c r="J285" s="21" t="s">
        <v>92</v>
      </c>
      <c r="K285" s="22">
        <v>459</v>
      </c>
      <c r="L285" s="196">
        <f t="shared" si="3"/>
        <v>769.341154803134</v>
      </c>
      <c r="M285" s="197"/>
      <c r="N285" s="198"/>
    </row>
    <row r="286" spans="1:14" s="111" customFormat="1" ht="13.5" thickBot="1">
      <c r="A286" s="26" t="s">
        <v>34</v>
      </c>
      <c r="B286" s="52">
        <v>35</v>
      </c>
      <c r="C286" s="53">
        <v>21.2</v>
      </c>
      <c r="D286" s="53">
        <v>8</v>
      </c>
      <c r="E286" s="12">
        <v>1.267</v>
      </c>
      <c r="F286" s="10">
        <v>966</v>
      </c>
      <c r="G286" s="10">
        <v>786</v>
      </c>
      <c r="H286" s="10">
        <v>506</v>
      </c>
      <c r="I286" s="32">
        <v>1000</v>
      </c>
      <c r="J286" s="32" t="s">
        <v>92</v>
      </c>
      <c r="K286" s="13">
        <v>559</v>
      </c>
      <c r="L286" s="189">
        <f t="shared" si="3"/>
        <v>905.2174854321894</v>
      </c>
      <c r="M286" s="190"/>
      <c r="N286" s="191"/>
    </row>
    <row r="287" spans="1:14" s="111" customFormat="1" ht="13.5" thickBot="1">
      <c r="A287"/>
      <c r="B287"/>
      <c r="C287"/>
      <c r="D287"/>
      <c r="E287"/>
      <c r="F287"/>
      <c r="G287"/>
      <c r="H287"/>
      <c r="I287" s="72"/>
      <c r="J287" s="72"/>
      <c r="K287"/>
      <c r="L287" s="114"/>
      <c r="M287" s="114"/>
      <c r="N287" s="114"/>
    </row>
    <row r="288" spans="1:14" s="111" customFormat="1" ht="25.5" customHeight="1" thickBot="1">
      <c r="A288" s="184" t="s">
        <v>87</v>
      </c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6"/>
    </row>
    <row r="289" spans="1:14" s="111" customFormat="1" ht="12.75">
      <c r="A289" s="181" t="s">
        <v>1</v>
      </c>
      <c r="B289" s="178" t="s">
        <v>2</v>
      </c>
      <c r="C289" s="178" t="s">
        <v>3</v>
      </c>
      <c r="D289" s="178" t="s">
        <v>4</v>
      </c>
      <c r="E289" s="178" t="s">
        <v>5</v>
      </c>
      <c r="F289" s="180" t="s">
        <v>6</v>
      </c>
      <c r="G289" s="180"/>
      <c r="H289" s="180"/>
      <c r="I289" s="178" t="s">
        <v>7</v>
      </c>
      <c r="J289" s="178" t="s">
        <v>82</v>
      </c>
      <c r="K289" s="178" t="s">
        <v>8</v>
      </c>
      <c r="L289" s="159" t="s">
        <v>93</v>
      </c>
      <c r="M289" s="160" t="s">
        <v>94</v>
      </c>
      <c r="N289" s="161" t="s">
        <v>95</v>
      </c>
    </row>
    <row r="290" spans="1:14" s="111" customFormat="1" ht="13.5" thickBot="1">
      <c r="A290" s="182"/>
      <c r="B290" s="179"/>
      <c r="C290" s="179"/>
      <c r="D290" s="179"/>
      <c r="E290" s="179"/>
      <c r="F290" s="166" t="s">
        <v>9</v>
      </c>
      <c r="G290" s="166" t="s">
        <v>80</v>
      </c>
      <c r="H290" s="166" t="s">
        <v>10</v>
      </c>
      <c r="I290" s="179"/>
      <c r="J290" s="179"/>
      <c r="K290" s="179"/>
      <c r="L290" s="156">
        <f>$D$3</f>
        <v>70</v>
      </c>
      <c r="M290" s="157">
        <f>$F$3</f>
        <v>65</v>
      </c>
      <c r="N290" s="158">
        <f>$H$3</f>
        <v>20</v>
      </c>
    </row>
    <row r="291" spans="1:14" s="111" customFormat="1" ht="12.75">
      <c r="A291" s="89" t="s">
        <v>116</v>
      </c>
      <c r="B291" s="46">
        <v>35</v>
      </c>
      <c r="C291" s="47">
        <v>9</v>
      </c>
      <c r="D291" s="47">
        <v>2.43</v>
      </c>
      <c r="E291" s="3">
        <v>1.227</v>
      </c>
      <c r="F291" s="56">
        <v>355</v>
      </c>
      <c r="G291" s="56">
        <v>291</v>
      </c>
      <c r="H291" s="2">
        <v>190</v>
      </c>
      <c r="I291" s="4" t="s">
        <v>92</v>
      </c>
      <c r="J291" s="4" t="s">
        <v>92</v>
      </c>
      <c r="K291" s="4">
        <v>456</v>
      </c>
      <c r="L291" s="192">
        <f aca="true" t="shared" si="4" ref="L291:L296">IF((($F$3-$H$3)/($D$3-$H$3))&lt;0.7,$F291*(($D$3-$F$3)/(LN(($D$3-$H$3)/($F$3-$H$3)))/((75-65)/LN((75-20)/(65-20))))^$E291,$F291*((($D$3+$F$3)/2-$H$3)/((75+65)/2-20))^$E291)</f>
        <v>333.3459758890332</v>
      </c>
      <c r="M291" s="193"/>
      <c r="N291" s="194"/>
    </row>
    <row r="292" spans="1:14" s="111" customFormat="1" ht="12.75">
      <c r="A292" s="48" t="s">
        <v>117</v>
      </c>
      <c r="B292" s="39">
        <v>35</v>
      </c>
      <c r="C292" s="41">
        <v>10</v>
      </c>
      <c r="D292" s="41">
        <v>2.792</v>
      </c>
      <c r="E292" s="8">
        <v>1.227</v>
      </c>
      <c r="F292" s="22">
        <v>416</v>
      </c>
      <c r="G292" s="22">
        <v>341</v>
      </c>
      <c r="H292" s="6">
        <v>222</v>
      </c>
      <c r="I292" s="9" t="s">
        <v>92</v>
      </c>
      <c r="J292" s="9" t="s">
        <v>92</v>
      </c>
      <c r="K292" s="9">
        <v>556</v>
      </c>
      <c r="L292" s="196">
        <f t="shared" si="4"/>
        <v>390.6251435770079</v>
      </c>
      <c r="M292" s="197"/>
      <c r="N292" s="198"/>
    </row>
    <row r="293" spans="1:14" s="111" customFormat="1" ht="12.75">
      <c r="A293" s="48" t="s">
        <v>118</v>
      </c>
      <c r="B293" s="39">
        <v>35</v>
      </c>
      <c r="C293" s="41">
        <v>13.5</v>
      </c>
      <c r="D293" s="41">
        <v>3.9</v>
      </c>
      <c r="E293" s="8">
        <v>1.24</v>
      </c>
      <c r="F293" s="22">
        <v>545</v>
      </c>
      <c r="G293" s="22">
        <v>446</v>
      </c>
      <c r="H293" s="6">
        <v>289</v>
      </c>
      <c r="I293" s="9" t="s">
        <v>92</v>
      </c>
      <c r="J293" s="9" t="s">
        <v>92</v>
      </c>
      <c r="K293" s="9">
        <v>456</v>
      </c>
      <c r="L293" s="196">
        <f t="shared" si="4"/>
        <v>511.41536614677574</v>
      </c>
      <c r="M293" s="197"/>
      <c r="N293" s="198"/>
    </row>
    <row r="294" spans="1:14" s="111" customFormat="1" ht="12.75">
      <c r="A294" s="33" t="s">
        <v>119</v>
      </c>
      <c r="B294" s="39">
        <v>35</v>
      </c>
      <c r="C294" s="41">
        <v>16</v>
      </c>
      <c r="D294" s="41">
        <v>4.5</v>
      </c>
      <c r="E294" s="8">
        <v>1.24</v>
      </c>
      <c r="F294" s="22">
        <v>638</v>
      </c>
      <c r="G294" s="22">
        <v>522</v>
      </c>
      <c r="H294" s="6">
        <v>339</v>
      </c>
      <c r="I294" s="9" t="s">
        <v>92</v>
      </c>
      <c r="J294" s="9" t="s">
        <v>92</v>
      </c>
      <c r="K294" s="9">
        <v>556</v>
      </c>
      <c r="L294" s="196">
        <f t="shared" si="4"/>
        <v>598.6844102782438</v>
      </c>
      <c r="M294" s="197"/>
      <c r="N294" s="198"/>
    </row>
    <row r="295" spans="1:14" s="111" customFormat="1" ht="12.75">
      <c r="A295" s="33" t="s">
        <v>120</v>
      </c>
      <c r="B295" s="39">
        <v>35</v>
      </c>
      <c r="C295" s="41">
        <v>19.5</v>
      </c>
      <c r="D295" s="41">
        <v>5.8</v>
      </c>
      <c r="E295" s="35">
        <v>1.257</v>
      </c>
      <c r="F295" s="22">
        <v>765</v>
      </c>
      <c r="G295" s="22">
        <v>624</v>
      </c>
      <c r="H295" s="6">
        <v>402</v>
      </c>
      <c r="I295" s="22" t="s">
        <v>92</v>
      </c>
      <c r="J295" s="22" t="s">
        <v>92</v>
      </c>
      <c r="K295" s="22">
        <v>456</v>
      </c>
      <c r="L295" s="196">
        <f t="shared" si="4"/>
        <v>717.2325767171806</v>
      </c>
      <c r="M295" s="197"/>
      <c r="N295" s="198"/>
    </row>
    <row r="296" spans="1:14" s="111" customFormat="1" ht="13.5" thickBot="1">
      <c r="A296" s="49" t="s">
        <v>121</v>
      </c>
      <c r="B296" s="43">
        <v>35</v>
      </c>
      <c r="C296" s="45">
        <v>23</v>
      </c>
      <c r="D296" s="45">
        <v>6.5</v>
      </c>
      <c r="E296" s="12">
        <v>1.257</v>
      </c>
      <c r="F296" s="29">
        <v>896</v>
      </c>
      <c r="G296" s="29">
        <v>730</v>
      </c>
      <c r="H296" s="10">
        <v>471</v>
      </c>
      <c r="I296" s="13" t="s">
        <v>92</v>
      </c>
      <c r="J296" s="13" t="s">
        <v>92</v>
      </c>
      <c r="K296" s="13">
        <v>556</v>
      </c>
      <c r="L296" s="189">
        <f t="shared" si="4"/>
        <v>840.052795736724</v>
      </c>
      <c r="M296" s="190"/>
      <c r="N296" s="191"/>
    </row>
    <row r="297" spans="1:14" s="111" customFormat="1" ht="13.5" thickBot="1">
      <c r="A297"/>
      <c r="B297"/>
      <c r="C297"/>
      <c r="D297"/>
      <c r="E297"/>
      <c r="F297"/>
      <c r="G297"/>
      <c r="H297"/>
      <c r="I297" s="72"/>
      <c r="J297" s="72"/>
      <c r="K297"/>
      <c r="L297" s="114"/>
      <c r="M297" s="114"/>
      <c r="N297" s="114"/>
    </row>
    <row r="298" spans="1:14" s="111" customFormat="1" ht="25.5" customHeight="1" thickBot="1">
      <c r="A298" s="184" t="s">
        <v>86</v>
      </c>
      <c r="B298" s="185"/>
      <c r="C298" s="185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6"/>
    </row>
    <row r="299" spans="1:14" s="111" customFormat="1" ht="12.75">
      <c r="A299" s="181" t="s">
        <v>1</v>
      </c>
      <c r="B299" s="187" t="s">
        <v>2</v>
      </c>
      <c r="C299" s="187" t="s">
        <v>3</v>
      </c>
      <c r="D299" s="187" t="s">
        <v>4</v>
      </c>
      <c r="E299" s="178" t="s">
        <v>5</v>
      </c>
      <c r="F299" s="227" t="s">
        <v>6</v>
      </c>
      <c r="G299" s="227"/>
      <c r="H299" s="227"/>
      <c r="I299" s="178" t="s">
        <v>7</v>
      </c>
      <c r="J299" s="178" t="s">
        <v>82</v>
      </c>
      <c r="K299" s="178" t="s">
        <v>8</v>
      </c>
      <c r="L299" s="159" t="s">
        <v>93</v>
      </c>
      <c r="M299" s="160" t="s">
        <v>94</v>
      </c>
      <c r="N299" s="161" t="s">
        <v>95</v>
      </c>
    </row>
    <row r="300" spans="1:14" s="111" customFormat="1" ht="13.5" thickBot="1">
      <c r="A300" s="182"/>
      <c r="B300" s="195"/>
      <c r="C300" s="195"/>
      <c r="D300" s="195"/>
      <c r="E300" s="179"/>
      <c r="F300" s="173" t="s">
        <v>9</v>
      </c>
      <c r="G300" s="173" t="s">
        <v>80</v>
      </c>
      <c r="H300" s="173" t="s">
        <v>10</v>
      </c>
      <c r="I300" s="179"/>
      <c r="J300" s="179"/>
      <c r="K300" s="183"/>
      <c r="L300" s="156">
        <f>$D$3</f>
        <v>70</v>
      </c>
      <c r="M300" s="157">
        <f>$F$3</f>
        <v>65</v>
      </c>
      <c r="N300" s="158">
        <f>$H$3</f>
        <v>20</v>
      </c>
    </row>
    <row r="301" spans="1:14" s="111" customFormat="1" ht="12.75">
      <c r="A301" s="89" t="s">
        <v>43</v>
      </c>
      <c r="B301" s="46">
        <v>46</v>
      </c>
      <c r="C301" s="47">
        <v>15.6</v>
      </c>
      <c r="D301" s="47">
        <v>4.3</v>
      </c>
      <c r="E301" s="3">
        <v>1.2184</v>
      </c>
      <c r="F301" s="2">
        <v>504</v>
      </c>
      <c r="G301" s="56">
        <v>413</v>
      </c>
      <c r="H301" s="2">
        <v>270</v>
      </c>
      <c r="I301" s="4" t="s">
        <v>92</v>
      </c>
      <c r="J301" s="4" t="s">
        <v>92</v>
      </c>
      <c r="K301" s="4">
        <v>456</v>
      </c>
      <c r="L301" s="192">
        <f aca="true" t="shared" si="5" ref="L301:L306">IF((($F$3-$H$3)/($D$3-$H$3))&lt;0.7,$F301*(($D$3-$F$3)/(LN(($D$3-$H$3)/($F$3-$H$3)))/((75-65)/LN((75-20)/(65-20))))^$E301,$F301*((($D$3+$F$3)/2-$H$3)/((75+65)/2-20))^$E301)</f>
        <v>473.466195941016</v>
      </c>
      <c r="M301" s="193"/>
      <c r="N301" s="194"/>
    </row>
    <row r="302" spans="1:14" s="111" customFormat="1" ht="12.75">
      <c r="A302" s="48" t="s">
        <v>44</v>
      </c>
      <c r="B302" s="39">
        <v>46</v>
      </c>
      <c r="C302" s="41">
        <v>18.4</v>
      </c>
      <c r="D302" s="41">
        <v>5</v>
      </c>
      <c r="E302" s="8">
        <v>1.2184</v>
      </c>
      <c r="F302" s="6">
        <v>581</v>
      </c>
      <c r="G302" s="22">
        <v>477</v>
      </c>
      <c r="H302" s="6">
        <v>312</v>
      </c>
      <c r="I302" s="9" t="s">
        <v>92</v>
      </c>
      <c r="J302" s="9" t="s">
        <v>92</v>
      </c>
      <c r="K302" s="9">
        <v>556</v>
      </c>
      <c r="L302" s="196">
        <f t="shared" si="5"/>
        <v>545.8013092097823</v>
      </c>
      <c r="M302" s="197"/>
      <c r="N302" s="198"/>
    </row>
    <row r="303" spans="1:14" s="111" customFormat="1" ht="12.75">
      <c r="A303" s="48" t="s">
        <v>31</v>
      </c>
      <c r="B303" s="39">
        <v>46</v>
      </c>
      <c r="C303" s="41">
        <v>24.2</v>
      </c>
      <c r="D303" s="41">
        <v>6.8</v>
      </c>
      <c r="E303" s="8">
        <v>1.228</v>
      </c>
      <c r="F303" s="6">
        <v>751</v>
      </c>
      <c r="G303" s="22">
        <v>615</v>
      </c>
      <c r="H303" s="6">
        <v>401</v>
      </c>
      <c r="I303" s="9" t="s">
        <v>92</v>
      </c>
      <c r="J303" s="9" t="s">
        <v>92</v>
      </c>
      <c r="K303" s="9">
        <v>456</v>
      </c>
      <c r="L303" s="196">
        <f t="shared" si="5"/>
        <v>705.1548938411709</v>
      </c>
      <c r="M303" s="197"/>
      <c r="N303" s="198"/>
    </row>
    <row r="304" spans="1:14" s="111" customFormat="1" ht="12.75">
      <c r="A304" s="33" t="s">
        <v>32</v>
      </c>
      <c r="B304" s="39">
        <v>46</v>
      </c>
      <c r="C304" s="41">
        <v>28.5</v>
      </c>
      <c r="D304" s="41">
        <v>7.9</v>
      </c>
      <c r="E304" s="8">
        <v>1.228</v>
      </c>
      <c r="F304" s="6">
        <v>892</v>
      </c>
      <c r="G304" s="22">
        <v>731</v>
      </c>
      <c r="H304" s="6">
        <v>476</v>
      </c>
      <c r="I304" s="9" t="s">
        <v>92</v>
      </c>
      <c r="J304" s="9" t="s">
        <v>92</v>
      </c>
      <c r="K304" s="9">
        <v>556</v>
      </c>
      <c r="L304" s="196">
        <f t="shared" si="5"/>
        <v>837.5474904212043</v>
      </c>
      <c r="M304" s="197"/>
      <c r="N304" s="198"/>
    </row>
    <row r="305" spans="1:14" s="111" customFormat="1" ht="12.75">
      <c r="A305" s="33" t="s">
        <v>45</v>
      </c>
      <c r="B305" s="39">
        <v>46</v>
      </c>
      <c r="C305" s="41">
        <v>35.5</v>
      </c>
      <c r="D305" s="41">
        <v>10</v>
      </c>
      <c r="E305" s="35">
        <v>1.275</v>
      </c>
      <c r="F305" s="6">
        <v>1070</v>
      </c>
      <c r="G305" s="22">
        <v>870</v>
      </c>
      <c r="H305" s="6">
        <v>558</v>
      </c>
      <c r="I305" s="22" t="s">
        <v>92</v>
      </c>
      <c r="J305" s="22" t="s">
        <v>92</v>
      </c>
      <c r="K305" s="9">
        <v>456</v>
      </c>
      <c r="L305" s="196">
        <f t="shared" si="5"/>
        <v>1002.2622531716852</v>
      </c>
      <c r="M305" s="197"/>
      <c r="N305" s="198"/>
    </row>
    <row r="306" spans="1:14" s="111" customFormat="1" ht="13.5" thickBot="1">
      <c r="A306" s="49" t="s">
        <v>46</v>
      </c>
      <c r="B306" s="43">
        <v>46</v>
      </c>
      <c r="C306" s="45">
        <v>41.8</v>
      </c>
      <c r="D306" s="45">
        <v>11.6</v>
      </c>
      <c r="E306" s="12">
        <v>1.275</v>
      </c>
      <c r="F306" s="10">
        <v>1271</v>
      </c>
      <c r="G306" s="29">
        <v>1033</v>
      </c>
      <c r="H306" s="10">
        <v>663</v>
      </c>
      <c r="I306" s="13" t="s">
        <v>92</v>
      </c>
      <c r="J306" s="13" t="s">
        <v>92</v>
      </c>
      <c r="K306" s="13">
        <v>556</v>
      </c>
      <c r="L306" s="189">
        <f t="shared" si="5"/>
        <v>1190.5376857768335</v>
      </c>
      <c r="M306" s="190"/>
      <c r="N306" s="191"/>
    </row>
    <row r="307" spans="1:14" s="111" customFormat="1" ht="13.5" thickBot="1">
      <c r="A307" s="83"/>
      <c r="B307" s="84"/>
      <c r="C307" s="85"/>
      <c r="D307" s="85"/>
      <c r="E307" s="75"/>
      <c r="F307" s="81"/>
      <c r="G307" s="81"/>
      <c r="H307" s="76"/>
      <c r="I307" s="82"/>
      <c r="J307" s="82"/>
      <c r="K307" s="76"/>
      <c r="L307" s="115"/>
      <c r="M307" s="115"/>
      <c r="N307" s="115"/>
    </row>
    <row r="308" spans="1:14" s="111" customFormat="1" ht="25.5" customHeight="1" thickBot="1">
      <c r="A308" s="184" t="s">
        <v>77</v>
      </c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6"/>
    </row>
    <row r="309" spans="1:14" s="111" customFormat="1" ht="12.75">
      <c r="A309" s="221" t="s">
        <v>1</v>
      </c>
      <c r="B309" s="223" t="s">
        <v>2</v>
      </c>
      <c r="C309" s="223" t="s">
        <v>3</v>
      </c>
      <c r="D309" s="223" t="s">
        <v>4</v>
      </c>
      <c r="E309" s="225" t="s">
        <v>5</v>
      </c>
      <c r="F309" s="223" t="s">
        <v>6</v>
      </c>
      <c r="G309" s="223"/>
      <c r="H309" s="223"/>
      <c r="I309" s="225" t="s">
        <v>7</v>
      </c>
      <c r="J309" s="225" t="s">
        <v>82</v>
      </c>
      <c r="K309" s="225" t="s">
        <v>8</v>
      </c>
      <c r="L309" s="159" t="s">
        <v>93</v>
      </c>
      <c r="M309" s="160" t="s">
        <v>94</v>
      </c>
      <c r="N309" s="161" t="s">
        <v>95</v>
      </c>
    </row>
    <row r="310" spans="1:14" s="111" customFormat="1" ht="13.5" thickBot="1">
      <c r="A310" s="222"/>
      <c r="B310" s="224"/>
      <c r="C310" s="224"/>
      <c r="D310" s="224"/>
      <c r="E310" s="226"/>
      <c r="F310" s="55" t="s">
        <v>9</v>
      </c>
      <c r="G310" s="55" t="s">
        <v>80</v>
      </c>
      <c r="H310" s="55" t="s">
        <v>10</v>
      </c>
      <c r="I310" s="226"/>
      <c r="J310" s="226"/>
      <c r="K310" s="226"/>
      <c r="L310" s="156">
        <f>$D$3</f>
        <v>70</v>
      </c>
      <c r="M310" s="157">
        <f>$F$3</f>
        <v>65</v>
      </c>
      <c r="N310" s="158">
        <f>$H$3</f>
        <v>20</v>
      </c>
    </row>
    <row r="311" spans="1:14" s="111" customFormat="1" ht="13.5" thickBot="1">
      <c r="A311" s="116" t="s">
        <v>78</v>
      </c>
      <c r="B311" s="128">
        <v>206</v>
      </c>
      <c r="C311" s="129">
        <v>10.8</v>
      </c>
      <c r="D311" s="129">
        <v>6.1</v>
      </c>
      <c r="E311" s="119">
        <v>1.289</v>
      </c>
      <c r="F311" s="117">
        <v>589</v>
      </c>
      <c r="G311" s="117">
        <v>478</v>
      </c>
      <c r="H311" s="117">
        <v>305</v>
      </c>
      <c r="I311" s="120">
        <v>400</v>
      </c>
      <c r="J311" s="120" t="s">
        <v>92</v>
      </c>
      <c r="K311" s="117">
        <v>315</v>
      </c>
      <c r="L311" s="175">
        <f>IF((($F$3-$H$3)/($D$3-$H$3))&lt;0.7,$F311*(($D$3-$F$3)/(LN(($D$3-$H$3)/($F$3-$H$3)))/((75-65)/LN((75-20)/(65-20))))^$E311,$F311*((($D$3+$F$3)/2-$H$3)/((75+65)/2-20))^$E311)</f>
        <v>551.3165401248991</v>
      </c>
      <c r="M311" s="176"/>
      <c r="N311" s="177"/>
    </row>
    <row r="312" spans="1:14" s="111" customFormat="1" ht="13.5" thickBot="1">
      <c r="A312" s="83"/>
      <c r="B312" s="84"/>
      <c r="C312" s="85"/>
      <c r="D312" s="85"/>
      <c r="E312" s="75"/>
      <c r="F312" s="81"/>
      <c r="G312" s="81"/>
      <c r="H312" s="76"/>
      <c r="I312" s="82"/>
      <c r="J312" s="82"/>
      <c r="K312" s="76"/>
      <c r="L312" s="115"/>
      <c r="M312" s="115"/>
      <c r="N312" s="115"/>
    </row>
    <row r="313" spans="1:14" s="111" customFormat="1" ht="27" thickBot="1">
      <c r="A313" s="184" t="s">
        <v>128</v>
      </c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6"/>
    </row>
    <row r="314" spans="1:14" s="111" customFormat="1" ht="12.75">
      <c r="A314" s="181" t="s">
        <v>1</v>
      </c>
      <c r="B314" s="187" t="s">
        <v>2</v>
      </c>
      <c r="C314" s="187" t="s">
        <v>3</v>
      </c>
      <c r="D314" s="187" t="s">
        <v>4</v>
      </c>
      <c r="E314" s="178" t="s">
        <v>5</v>
      </c>
      <c r="F314" s="187" t="s">
        <v>6</v>
      </c>
      <c r="G314" s="187"/>
      <c r="H314" s="187"/>
      <c r="I314" s="178" t="s">
        <v>7</v>
      </c>
      <c r="J314" s="178" t="s">
        <v>82</v>
      </c>
      <c r="K314" s="178" t="s">
        <v>8</v>
      </c>
      <c r="L314" s="159" t="s">
        <v>93</v>
      </c>
      <c r="M314" s="160" t="s">
        <v>94</v>
      </c>
      <c r="N314" s="161" t="s">
        <v>95</v>
      </c>
    </row>
    <row r="315" spans="1:14" s="111" customFormat="1" ht="13.5" thickBot="1">
      <c r="A315" s="182"/>
      <c r="B315" s="195"/>
      <c r="C315" s="195"/>
      <c r="D315" s="195"/>
      <c r="E315" s="179"/>
      <c r="F315" s="173" t="s">
        <v>9</v>
      </c>
      <c r="G315" s="173" t="s">
        <v>80</v>
      </c>
      <c r="H315" s="173" t="s">
        <v>10</v>
      </c>
      <c r="I315" s="179"/>
      <c r="J315" s="179"/>
      <c r="K315" s="179"/>
      <c r="L315" s="156">
        <f>$D$3</f>
        <v>70</v>
      </c>
      <c r="M315" s="157">
        <f>$F$3</f>
        <v>65</v>
      </c>
      <c r="N315" s="158">
        <f>$H$3</f>
        <v>20</v>
      </c>
    </row>
    <row r="316" spans="1:14" s="111" customFormat="1" ht="12.75">
      <c r="A316" s="123" t="s">
        <v>126</v>
      </c>
      <c r="B316" s="37">
        <v>54</v>
      </c>
      <c r="C316" s="44">
        <v>25.1</v>
      </c>
      <c r="D316" s="44">
        <v>7.7</v>
      </c>
      <c r="E316" s="14">
        <v>1.2</v>
      </c>
      <c r="F316" s="38">
        <v>690</v>
      </c>
      <c r="G316" s="38">
        <v>568</v>
      </c>
      <c r="H316" s="38">
        <v>374</v>
      </c>
      <c r="I316" s="124" t="s">
        <v>92</v>
      </c>
      <c r="J316" s="124" t="s">
        <v>92</v>
      </c>
      <c r="K316" s="38">
        <v>50</v>
      </c>
      <c r="L316" s="192">
        <f>IF((($F$3-$H$3)/($D$3-$H$3))&lt;0.7,$F316*(($D$3-$F$3)/(LN(($D$3-$H$3)/($F$3-$H$3)))/((75-65)/LN((75-20)/(65-20))))^$E316,$F316*((($D$3+$F$3)/2-$H$3)/((75+65)/2-20))^$E316)</f>
        <v>648.809823895821</v>
      </c>
      <c r="M316" s="193"/>
      <c r="N316" s="194"/>
    </row>
    <row r="317" spans="1:14" s="111" customFormat="1" ht="13.5" thickBot="1">
      <c r="A317" s="88" t="s">
        <v>127</v>
      </c>
      <c r="B317" s="43">
        <v>54</v>
      </c>
      <c r="C317" s="45">
        <v>34</v>
      </c>
      <c r="D317" s="45">
        <v>10.4</v>
      </c>
      <c r="E317" s="12">
        <v>1.2</v>
      </c>
      <c r="F317" s="10">
        <v>933</v>
      </c>
      <c r="G317" s="10">
        <v>768</v>
      </c>
      <c r="H317" s="10">
        <v>505</v>
      </c>
      <c r="I317" s="30" t="s">
        <v>92</v>
      </c>
      <c r="J317" s="30" t="s">
        <v>92</v>
      </c>
      <c r="K317" s="10">
        <v>50</v>
      </c>
      <c r="L317" s="189">
        <f>IF((($F$3-$H$3)/($D$3-$H$3))&lt;0.7,$F317*(($D$3-$F$3)/(LN(($D$3-$H$3)/($F$3-$H$3)))/((75-65)/LN((75-20)/(65-20))))^$E317,$F317*((($D$3+$F$3)/2-$H$3)/((75+65)/2-20))^$E317)</f>
        <v>877.3037183982622</v>
      </c>
      <c r="M317" s="190"/>
      <c r="N317" s="191"/>
    </row>
    <row r="318" spans="1:14" s="111" customFormat="1" ht="13.5" thickBot="1">
      <c r="A318" s="83"/>
      <c r="B318" s="84"/>
      <c r="C318" s="85"/>
      <c r="D318" s="85"/>
      <c r="E318" s="75"/>
      <c r="F318" s="81"/>
      <c r="G318" s="81"/>
      <c r="H318" s="76"/>
      <c r="I318" s="82"/>
      <c r="J318" s="82"/>
      <c r="K318" s="76"/>
      <c r="L318" s="115"/>
      <c r="M318" s="115"/>
      <c r="N318" s="115"/>
    </row>
    <row r="319" spans="1:14" s="111" customFormat="1" ht="25.5" customHeight="1" thickBot="1">
      <c r="A319" s="184" t="s">
        <v>171</v>
      </c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6"/>
    </row>
    <row r="320" spans="1:14" s="111" customFormat="1" ht="12.75">
      <c r="A320" s="181" t="s">
        <v>1</v>
      </c>
      <c r="B320" s="187" t="s">
        <v>2</v>
      </c>
      <c r="C320" s="187" t="s">
        <v>3</v>
      </c>
      <c r="D320" s="187" t="s">
        <v>4</v>
      </c>
      <c r="E320" s="178" t="s">
        <v>5</v>
      </c>
      <c r="F320" s="187" t="s">
        <v>6</v>
      </c>
      <c r="G320" s="187"/>
      <c r="H320" s="187"/>
      <c r="I320" s="178" t="s">
        <v>7</v>
      </c>
      <c r="J320" s="178" t="s">
        <v>82</v>
      </c>
      <c r="K320" s="178" t="s">
        <v>8</v>
      </c>
      <c r="L320" s="159" t="s">
        <v>93</v>
      </c>
      <c r="M320" s="160" t="s">
        <v>94</v>
      </c>
      <c r="N320" s="161" t="s">
        <v>95</v>
      </c>
    </row>
    <row r="321" spans="1:14" s="111" customFormat="1" ht="13.5" thickBot="1">
      <c r="A321" s="182"/>
      <c r="B321" s="195"/>
      <c r="C321" s="195"/>
      <c r="D321" s="195"/>
      <c r="E321" s="179"/>
      <c r="F321" s="173" t="s">
        <v>9</v>
      </c>
      <c r="G321" s="173" t="s">
        <v>80</v>
      </c>
      <c r="H321" s="173" t="s">
        <v>10</v>
      </c>
      <c r="I321" s="179"/>
      <c r="J321" s="179"/>
      <c r="K321" s="179"/>
      <c r="L321" s="156">
        <f>$D$3</f>
        <v>70</v>
      </c>
      <c r="M321" s="157">
        <f>$F$3</f>
        <v>65</v>
      </c>
      <c r="N321" s="158">
        <f>$H$3</f>
        <v>20</v>
      </c>
    </row>
    <row r="322" spans="1:14" s="111" customFormat="1" ht="12.75">
      <c r="A322" s="123" t="s">
        <v>172</v>
      </c>
      <c r="B322" s="37">
        <v>54</v>
      </c>
      <c r="C322" s="44">
        <v>23.5</v>
      </c>
      <c r="D322" s="44">
        <v>6.9</v>
      </c>
      <c r="E322" s="14">
        <v>1.25</v>
      </c>
      <c r="F322" s="38">
        <v>675</v>
      </c>
      <c r="G322" s="38">
        <v>551</v>
      </c>
      <c r="H322" s="38">
        <v>356</v>
      </c>
      <c r="I322" s="124" t="s">
        <v>92</v>
      </c>
      <c r="J322" s="124" t="s">
        <v>92</v>
      </c>
      <c r="K322" s="38">
        <v>50</v>
      </c>
      <c r="L322" s="192">
        <f>IF((($F$3-$H$3)/($D$3-$H$3))&lt;0.7,$F322*(($D$3-$F$3)/(LN(($D$3-$H$3)/($F$3-$H$3)))/((75-65)/LN((75-20)/(65-20))))^$E322,$F322*((($D$3+$F$3)/2-$H$3)/((75+65)/2-20))^$E322)</f>
        <v>633.0795419180444</v>
      </c>
      <c r="M322" s="193"/>
      <c r="N322" s="194"/>
    </row>
    <row r="323" spans="1:14" s="111" customFormat="1" ht="13.5" thickBot="1">
      <c r="A323" s="88" t="s">
        <v>173</v>
      </c>
      <c r="B323" s="43">
        <v>54</v>
      </c>
      <c r="C323" s="45">
        <v>31.9</v>
      </c>
      <c r="D323" s="45">
        <v>9.3</v>
      </c>
      <c r="E323" s="12">
        <v>1.25</v>
      </c>
      <c r="F323" s="10">
        <v>914</v>
      </c>
      <c r="G323" s="10">
        <v>746</v>
      </c>
      <c r="H323" s="10">
        <v>483</v>
      </c>
      <c r="I323" s="30" t="s">
        <v>92</v>
      </c>
      <c r="J323" s="30" t="s">
        <v>92</v>
      </c>
      <c r="K323" s="10">
        <v>50</v>
      </c>
      <c r="L323" s="189">
        <f>IF((($F$3-$H$3)/($D$3-$H$3))&lt;0.7,$F323*(($D$3-$F$3)/(LN(($D$3-$H$3)/($F$3-$H$3)))/((75-65)/LN((75-20)/(65-20))))^$E323,$F323*((($D$3+$F$3)/2-$H$3)/((75+65)/2-20))^$E323)</f>
        <v>857.2365945379149</v>
      </c>
      <c r="M323" s="190"/>
      <c r="N323" s="191"/>
    </row>
    <row r="324" spans="1:14" s="111" customFormat="1" ht="13.5" thickBot="1">
      <c r="A324" s="83"/>
      <c r="B324" s="84"/>
      <c r="C324" s="85"/>
      <c r="D324" s="85"/>
      <c r="E324" s="75"/>
      <c r="F324" s="81"/>
      <c r="G324" s="81"/>
      <c r="H324" s="76"/>
      <c r="I324" s="82"/>
      <c r="J324" s="82"/>
      <c r="K324" s="76"/>
      <c r="L324" s="115"/>
      <c r="M324" s="115"/>
      <c r="N324" s="115"/>
    </row>
    <row r="325" spans="1:14" s="111" customFormat="1" ht="25.5" customHeight="1" thickBot="1">
      <c r="A325" s="184" t="s">
        <v>38</v>
      </c>
      <c r="B325" s="185"/>
      <c r="C325" s="185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  <c r="N325" s="186"/>
    </row>
    <row r="326" spans="1:14" s="111" customFormat="1" ht="12.75">
      <c r="A326" s="181" t="s">
        <v>1</v>
      </c>
      <c r="B326" s="178" t="s">
        <v>2</v>
      </c>
      <c r="C326" s="178" t="s">
        <v>3</v>
      </c>
      <c r="D326" s="178" t="s">
        <v>4</v>
      </c>
      <c r="E326" s="178" t="s">
        <v>5</v>
      </c>
      <c r="F326" s="180" t="s">
        <v>6</v>
      </c>
      <c r="G326" s="180"/>
      <c r="H326" s="180"/>
      <c r="I326" s="178" t="s">
        <v>7</v>
      </c>
      <c r="J326" s="178" t="s">
        <v>82</v>
      </c>
      <c r="K326" s="178" t="s">
        <v>8</v>
      </c>
      <c r="L326" s="159" t="s">
        <v>93</v>
      </c>
      <c r="M326" s="160" t="s">
        <v>94</v>
      </c>
      <c r="N326" s="161" t="s">
        <v>95</v>
      </c>
    </row>
    <row r="327" spans="1:14" s="111" customFormat="1" ht="13.5" thickBot="1">
      <c r="A327" s="182"/>
      <c r="B327" s="179"/>
      <c r="C327" s="179"/>
      <c r="D327" s="179"/>
      <c r="E327" s="179"/>
      <c r="F327" s="166" t="s">
        <v>9</v>
      </c>
      <c r="G327" s="166" t="s">
        <v>80</v>
      </c>
      <c r="H327" s="166" t="s">
        <v>10</v>
      </c>
      <c r="I327" s="179"/>
      <c r="J327" s="179"/>
      <c r="K327" s="183"/>
      <c r="L327" s="156">
        <f>$D$3</f>
        <v>70</v>
      </c>
      <c r="M327" s="157">
        <f>$F$3</f>
        <v>65</v>
      </c>
      <c r="N327" s="158">
        <f>$H$3</f>
        <v>20</v>
      </c>
    </row>
    <row r="328" spans="1:14" s="111" customFormat="1" ht="12.75">
      <c r="A328" s="93" t="s">
        <v>29</v>
      </c>
      <c r="B328" s="69">
        <v>37</v>
      </c>
      <c r="C328" s="70">
        <v>6.4</v>
      </c>
      <c r="D328" s="70">
        <v>4.5</v>
      </c>
      <c r="E328" s="3">
        <v>1.26</v>
      </c>
      <c r="F328" s="2">
        <v>312</v>
      </c>
      <c r="G328" s="2">
        <v>254</v>
      </c>
      <c r="H328" s="2">
        <v>164</v>
      </c>
      <c r="I328" s="87">
        <v>300</v>
      </c>
      <c r="J328" s="87">
        <v>200</v>
      </c>
      <c r="K328" s="96">
        <v>429</v>
      </c>
      <c r="L328" s="192">
        <f aca="true" t="shared" si="6" ref="L328:L333">IF((($F$3-$H$3)/($D$3-$H$3))&lt;0.7,$F328*(($D$3-$F$3)/(LN(($D$3-$H$3)/($F$3-$H$3)))/((75-65)/LN((75-20)/(65-20))))^$E328,$F328*((($D$3+$F$3)/2-$H$3)/((75+65)/2-20))^$E328)</f>
        <v>292.47337499806036</v>
      </c>
      <c r="M328" s="193"/>
      <c r="N328" s="194"/>
    </row>
    <row r="329" spans="1:14" s="111" customFormat="1" ht="12.75">
      <c r="A329" s="92" t="s">
        <v>30</v>
      </c>
      <c r="B329" s="50">
        <v>37</v>
      </c>
      <c r="C329" s="51">
        <v>7.3</v>
      </c>
      <c r="D329" s="51">
        <v>5</v>
      </c>
      <c r="E329" s="8">
        <v>1.26</v>
      </c>
      <c r="F329" s="6">
        <v>366</v>
      </c>
      <c r="G329" s="6">
        <v>298</v>
      </c>
      <c r="H329" s="6">
        <v>192</v>
      </c>
      <c r="I329" s="21">
        <v>400</v>
      </c>
      <c r="J329" s="21">
        <v>300</v>
      </c>
      <c r="K329" s="25">
        <v>529</v>
      </c>
      <c r="L329" s="196">
        <f t="shared" si="6"/>
        <v>343.09376682464773</v>
      </c>
      <c r="M329" s="197"/>
      <c r="N329" s="198"/>
    </row>
    <row r="330" spans="1:14" s="111" customFormat="1" ht="12.75">
      <c r="A330" s="17" t="s">
        <v>31</v>
      </c>
      <c r="B330" s="50">
        <v>37</v>
      </c>
      <c r="C330" s="51">
        <v>10.2</v>
      </c>
      <c r="D330" s="51">
        <v>7.1</v>
      </c>
      <c r="E330" s="35">
        <v>1.277</v>
      </c>
      <c r="F330" s="6">
        <v>486</v>
      </c>
      <c r="G330" s="6">
        <v>395</v>
      </c>
      <c r="H330" s="6">
        <v>253</v>
      </c>
      <c r="I330" s="21">
        <v>500</v>
      </c>
      <c r="J330" s="21">
        <v>300</v>
      </c>
      <c r="K330" s="94">
        <v>429</v>
      </c>
      <c r="L330" s="196">
        <f t="shared" si="6"/>
        <v>455.18643713362974</v>
      </c>
      <c r="M330" s="197"/>
      <c r="N330" s="198"/>
    </row>
    <row r="331" spans="1:14" s="111" customFormat="1" ht="12.75">
      <c r="A331" s="17" t="s">
        <v>32</v>
      </c>
      <c r="B331" s="50">
        <v>37</v>
      </c>
      <c r="C331" s="51">
        <v>11.6</v>
      </c>
      <c r="D331" s="51">
        <v>7.9</v>
      </c>
      <c r="E331" s="35">
        <v>1.277</v>
      </c>
      <c r="F331" s="6">
        <v>569</v>
      </c>
      <c r="G331" s="6">
        <v>462</v>
      </c>
      <c r="H331" s="6">
        <v>296</v>
      </c>
      <c r="I331" s="21">
        <v>600</v>
      </c>
      <c r="J331" s="21">
        <v>400</v>
      </c>
      <c r="K331" s="94">
        <v>529</v>
      </c>
      <c r="L331" s="196">
        <f t="shared" si="6"/>
        <v>532.9240385371097</v>
      </c>
      <c r="M331" s="197"/>
      <c r="N331" s="198"/>
    </row>
    <row r="332" spans="1:14" s="111" customFormat="1" ht="12.75">
      <c r="A332" s="17" t="s">
        <v>33</v>
      </c>
      <c r="B332" s="50">
        <v>37</v>
      </c>
      <c r="C332" s="51">
        <v>15.2</v>
      </c>
      <c r="D332" s="51">
        <v>10.7</v>
      </c>
      <c r="E332" s="8">
        <v>1.26</v>
      </c>
      <c r="F332" s="6">
        <v>722</v>
      </c>
      <c r="G332" s="6">
        <v>588</v>
      </c>
      <c r="H332" s="6">
        <v>379</v>
      </c>
      <c r="I332" s="21">
        <v>700</v>
      </c>
      <c r="J332" s="21">
        <v>500</v>
      </c>
      <c r="K332" s="25">
        <v>429</v>
      </c>
      <c r="L332" s="196">
        <f t="shared" si="6"/>
        <v>676.8133870147423</v>
      </c>
      <c r="M332" s="197"/>
      <c r="N332" s="198"/>
    </row>
    <row r="333" spans="1:14" s="111" customFormat="1" ht="13.5" thickBot="1">
      <c r="A333" s="26" t="s">
        <v>34</v>
      </c>
      <c r="B333" s="52">
        <v>37</v>
      </c>
      <c r="C333" s="53">
        <v>17.3</v>
      </c>
      <c r="D333" s="53">
        <v>11.8</v>
      </c>
      <c r="E333" s="12">
        <v>1.26</v>
      </c>
      <c r="F333" s="10">
        <v>846</v>
      </c>
      <c r="G333" s="10">
        <v>689</v>
      </c>
      <c r="H333" s="10">
        <v>444</v>
      </c>
      <c r="I333" s="32">
        <v>900</v>
      </c>
      <c r="J333" s="32">
        <v>600</v>
      </c>
      <c r="K333" s="95">
        <v>529</v>
      </c>
      <c r="L333" s="189">
        <f t="shared" si="6"/>
        <v>793.0528052832021</v>
      </c>
      <c r="M333" s="190"/>
      <c r="N333" s="191"/>
    </row>
    <row r="334" spans="1:14" s="111" customFormat="1" ht="12.75">
      <c r="A334" s="147" t="s">
        <v>165</v>
      </c>
      <c r="B334" s="84"/>
      <c r="C334" s="85"/>
      <c r="D334" s="85"/>
      <c r="E334" s="75"/>
      <c r="F334" s="81"/>
      <c r="G334" s="81"/>
      <c r="H334" s="76"/>
      <c r="I334" s="82"/>
      <c r="J334" s="82"/>
      <c r="K334" s="76"/>
      <c r="L334" s="115"/>
      <c r="M334" s="115"/>
      <c r="N334" s="115"/>
    </row>
    <row r="335" spans="1:14" s="111" customFormat="1" ht="13.5" thickBot="1">
      <c r="A335" s="147"/>
      <c r="B335" s="84"/>
      <c r="C335" s="85"/>
      <c r="D335" s="85"/>
      <c r="E335" s="75"/>
      <c r="F335" s="81"/>
      <c r="G335" s="81"/>
      <c r="H335" s="76"/>
      <c r="I335" s="82"/>
      <c r="J335" s="82"/>
      <c r="K335" s="76"/>
      <c r="L335" s="115"/>
      <c r="M335" s="115"/>
      <c r="N335" s="115"/>
    </row>
    <row r="336" spans="1:14" s="111" customFormat="1" ht="25.5" customHeight="1" thickBot="1">
      <c r="A336" s="184" t="s">
        <v>39</v>
      </c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6"/>
    </row>
    <row r="337" spans="1:14" s="111" customFormat="1" ht="12.75">
      <c r="A337" s="229" t="s">
        <v>1</v>
      </c>
      <c r="B337" s="217" t="s">
        <v>2</v>
      </c>
      <c r="C337" s="217" t="s">
        <v>3</v>
      </c>
      <c r="D337" s="217" t="s">
        <v>4</v>
      </c>
      <c r="E337" s="217" t="s">
        <v>5</v>
      </c>
      <c r="F337" s="219" t="s">
        <v>6</v>
      </c>
      <c r="G337" s="219"/>
      <c r="H337" s="219"/>
      <c r="I337" s="217" t="s">
        <v>7</v>
      </c>
      <c r="J337" s="217" t="s">
        <v>82</v>
      </c>
      <c r="K337" s="217" t="s">
        <v>8</v>
      </c>
      <c r="L337" s="159" t="s">
        <v>93</v>
      </c>
      <c r="M337" s="160" t="s">
        <v>94</v>
      </c>
      <c r="N337" s="161" t="s">
        <v>95</v>
      </c>
    </row>
    <row r="338" spans="1:14" s="111" customFormat="1" ht="13.5" thickBot="1">
      <c r="A338" s="230"/>
      <c r="B338" s="218"/>
      <c r="C338" s="218"/>
      <c r="D338" s="218"/>
      <c r="E338" s="218"/>
      <c r="F338" s="172" t="s">
        <v>9</v>
      </c>
      <c r="G338" s="172" t="s">
        <v>80</v>
      </c>
      <c r="H338" s="172" t="s">
        <v>10</v>
      </c>
      <c r="I338" s="218"/>
      <c r="J338" s="218"/>
      <c r="K338" s="228"/>
      <c r="L338" s="156">
        <f>$D$3</f>
        <v>70</v>
      </c>
      <c r="M338" s="157">
        <f>$F$3</f>
        <v>65</v>
      </c>
      <c r="N338" s="158">
        <f>$H$3</f>
        <v>20</v>
      </c>
    </row>
    <row r="339" spans="1:14" s="111" customFormat="1" ht="12.75">
      <c r="A339" s="89" t="s">
        <v>29</v>
      </c>
      <c r="B339" s="46">
        <v>78</v>
      </c>
      <c r="C339" s="47">
        <v>6.6</v>
      </c>
      <c r="D339" s="47">
        <v>4.5</v>
      </c>
      <c r="E339" s="3">
        <v>1.263</v>
      </c>
      <c r="F339" s="2">
        <v>315.744</v>
      </c>
      <c r="G339" s="2">
        <v>257</v>
      </c>
      <c r="H339" s="2">
        <v>165.63043244297867</v>
      </c>
      <c r="I339" s="87">
        <v>300</v>
      </c>
      <c r="J339" s="87">
        <v>200</v>
      </c>
      <c r="K339" s="4">
        <v>443</v>
      </c>
      <c r="L339" s="192">
        <f aca="true" t="shared" si="7" ref="L339:L344">IF((($F$3-$H$3)/($D$3-$H$3))&lt;0.7,$F339*(($D$3-$F$3)/(LN(($D$3-$H$3)/($F$3-$H$3)))/((75-65)/LN((75-20)/(65-20))))^$E339,$F339*((($D$3+$F$3)/2-$H$3)/((75+65)/2-20))^$E339)</f>
        <v>295.93751316415336</v>
      </c>
      <c r="M339" s="193"/>
      <c r="N339" s="194"/>
    </row>
    <row r="340" spans="1:14" s="111" customFormat="1" ht="12.75">
      <c r="A340" s="48" t="s">
        <v>30</v>
      </c>
      <c r="B340" s="39">
        <v>102</v>
      </c>
      <c r="C340" s="41">
        <v>7.5</v>
      </c>
      <c r="D340" s="41">
        <v>5</v>
      </c>
      <c r="E340" s="8">
        <v>1.263</v>
      </c>
      <c r="F340" s="6">
        <v>370.392</v>
      </c>
      <c r="G340" s="6">
        <v>302</v>
      </c>
      <c r="H340" s="6">
        <v>194.2972380581096</v>
      </c>
      <c r="I340" s="21">
        <v>400</v>
      </c>
      <c r="J340" s="21">
        <v>300</v>
      </c>
      <c r="K340" s="9">
        <v>546</v>
      </c>
      <c r="L340" s="196">
        <f t="shared" si="7"/>
        <v>347.15746736564137</v>
      </c>
      <c r="M340" s="197"/>
      <c r="N340" s="198"/>
    </row>
    <row r="341" spans="1:14" s="111" customFormat="1" ht="12.75">
      <c r="A341" s="33" t="s">
        <v>31</v>
      </c>
      <c r="B341" s="39">
        <v>78</v>
      </c>
      <c r="C341" s="41">
        <v>10.4</v>
      </c>
      <c r="D341" s="41">
        <v>7.3</v>
      </c>
      <c r="E341" s="35">
        <v>1.272</v>
      </c>
      <c r="F341" s="6">
        <v>491.832</v>
      </c>
      <c r="G341" s="6">
        <v>400</v>
      </c>
      <c r="H341" s="6">
        <v>256.8178301195999</v>
      </c>
      <c r="I341" s="21">
        <v>500</v>
      </c>
      <c r="J341" s="21">
        <v>300</v>
      </c>
      <c r="K341" s="22">
        <v>443</v>
      </c>
      <c r="L341" s="196">
        <f t="shared" si="7"/>
        <v>460.7668304704444</v>
      </c>
      <c r="M341" s="197"/>
      <c r="N341" s="198"/>
    </row>
    <row r="342" spans="1:14" s="111" customFormat="1" ht="12.75">
      <c r="A342" s="33" t="s">
        <v>32</v>
      </c>
      <c r="B342" s="39">
        <v>102</v>
      </c>
      <c r="C342" s="41">
        <v>11.8</v>
      </c>
      <c r="D342" s="41">
        <v>8</v>
      </c>
      <c r="E342" s="35">
        <v>1.272</v>
      </c>
      <c r="F342" s="6">
        <v>575.828</v>
      </c>
      <c r="G342" s="6">
        <v>468</v>
      </c>
      <c r="H342" s="6">
        <v>300.6776653046344</v>
      </c>
      <c r="I342" s="21">
        <v>600</v>
      </c>
      <c r="J342" s="21">
        <v>400</v>
      </c>
      <c r="K342" s="22">
        <v>546</v>
      </c>
      <c r="L342" s="196">
        <f t="shared" si="7"/>
        <v>539.4574620116931</v>
      </c>
      <c r="M342" s="197"/>
      <c r="N342" s="198"/>
    </row>
    <row r="343" spans="1:14" s="111" customFormat="1" ht="12.75">
      <c r="A343" s="33" t="s">
        <v>33</v>
      </c>
      <c r="B343" s="39">
        <v>78</v>
      </c>
      <c r="C343" s="41">
        <v>15.6</v>
      </c>
      <c r="D343" s="41">
        <v>10.9</v>
      </c>
      <c r="E343" s="8">
        <v>1.259</v>
      </c>
      <c r="F343" s="6">
        <v>741.4939999999999</v>
      </c>
      <c r="G343" s="6">
        <v>604</v>
      </c>
      <c r="H343" s="6">
        <v>389.7625117916199</v>
      </c>
      <c r="I343" s="21">
        <v>700</v>
      </c>
      <c r="J343" s="21">
        <v>500</v>
      </c>
      <c r="K343" s="9">
        <v>443</v>
      </c>
      <c r="L343" s="196">
        <f t="shared" si="7"/>
        <v>695.1230026985338</v>
      </c>
      <c r="M343" s="197"/>
      <c r="N343" s="198"/>
    </row>
    <row r="344" spans="1:14" s="111" customFormat="1" ht="13.5" thickBot="1">
      <c r="A344" s="49" t="s">
        <v>34</v>
      </c>
      <c r="B344" s="43">
        <v>102</v>
      </c>
      <c r="C344" s="45">
        <v>17.7</v>
      </c>
      <c r="D344" s="45">
        <v>12</v>
      </c>
      <c r="E344" s="12">
        <v>1.259</v>
      </c>
      <c r="F344" s="10">
        <v>868.8419999999999</v>
      </c>
      <c r="G344" s="10">
        <v>708</v>
      </c>
      <c r="H344" s="10">
        <v>456.7023337613718</v>
      </c>
      <c r="I344" s="32">
        <v>900</v>
      </c>
      <c r="J344" s="32">
        <v>600</v>
      </c>
      <c r="K344" s="13">
        <v>546</v>
      </c>
      <c r="L344" s="189">
        <f t="shared" si="7"/>
        <v>814.5070087021601</v>
      </c>
      <c r="M344" s="190"/>
      <c r="N344" s="191"/>
    </row>
    <row r="345" spans="1:14" s="111" customFormat="1" ht="12.75">
      <c r="A345" s="147" t="s">
        <v>165</v>
      </c>
      <c r="B345" s="84"/>
      <c r="C345" s="85"/>
      <c r="D345" s="85"/>
      <c r="E345" s="75"/>
      <c r="F345" s="81"/>
      <c r="G345" s="81"/>
      <c r="H345" s="76"/>
      <c r="I345" s="82"/>
      <c r="J345" s="82"/>
      <c r="K345" s="76"/>
      <c r="L345" s="115"/>
      <c r="M345" s="115"/>
      <c r="N345" s="115"/>
    </row>
    <row r="346" spans="1:14" s="111" customFormat="1" ht="13.5" thickBot="1">
      <c r="A346" s="147"/>
      <c r="B346" s="84"/>
      <c r="C346" s="85"/>
      <c r="D346" s="85"/>
      <c r="E346" s="75"/>
      <c r="F346" s="81"/>
      <c r="G346" s="81"/>
      <c r="H346" s="76"/>
      <c r="I346" s="82"/>
      <c r="J346" s="82"/>
      <c r="K346" s="76"/>
      <c r="L346" s="115"/>
      <c r="M346" s="115"/>
      <c r="N346" s="115"/>
    </row>
    <row r="347" spans="1:14" s="111" customFormat="1" ht="27" thickBot="1">
      <c r="A347" s="184" t="s">
        <v>37</v>
      </c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6"/>
    </row>
    <row r="348" spans="1:14" s="111" customFormat="1" ht="12.75">
      <c r="A348" s="204" t="s">
        <v>1</v>
      </c>
      <c r="B348" s="202" t="s">
        <v>2</v>
      </c>
      <c r="C348" s="202" t="s">
        <v>3</v>
      </c>
      <c r="D348" s="202" t="s">
        <v>4</v>
      </c>
      <c r="E348" s="202" t="s">
        <v>5</v>
      </c>
      <c r="F348" s="208" t="s">
        <v>6</v>
      </c>
      <c r="G348" s="208"/>
      <c r="H348" s="208"/>
      <c r="I348" s="202" t="s">
        <v>7</v>
      </c>
      <c r="J348" s="202" t="s">
        <v>82</v>
      </c>
      <c r="K348" s="202" t="s">
        <v>8</v>
      </c>
      <c r="L348" s="159" t="s">
        <v>93</v>
      </c>
      <c r="M348" s="160" t="s">
        <v>94</v>
      </c>
      <c r="N348" s="161" t="s">
        <v>95</v>
      </c>
    </row>
    <row r="349" spans="1:14" s="111" customFormat="1" ht="13.5" thickBot="1">
      <c r="A349" s="182"/>
      <c r="B349" s="179"/>
      <c r="C349" s="179"/>
      <c r="D349" s="179"/>
      <c r="E349" s="179"/>
      <c r="F349" s="166" t="s">
        <v>9</v>
      </c>
      <c r="G349" s="166" t="s">
        <v>80</v>
      </c>
      <c r="H349" s="166" t="s">
        <v>10</v>
      </c>
      <c r="I349" s="179"/>
      <c r="J349" s="179"/>
      <c r="K349" s="183"/>
      <c r="L349" s="156">
        <f>$D$3</f>
        <v>70</v>
      </c>
      <c r="M349" s="157">
        <f>$F$3</f>
        <v>65</v>
      </c>
      <c r="N349" s="158">
        <f>$H$3</f>
        <v>20</v>
      </c>
    </row>
    <row r="350" spans="1:14" s="111" customFormat="1" ht="12.75">
      <c r="A350" s="93" t="s">
        <v>35</v>
      </c>
      <c r="B350" s="69">
        <v>35</v>
      </c>
      <c r="C350" s="70">
        <v>8</v>
      </c>
      <c r="D350" s="70">
        <v>4.4</v>
      </c>
      <c r="E350" s="3">
        <v>1.172</v>
      </c>
      <c r="F350" s="2">
        <v>386</v>
      </c>
      <c r="G350" s="2">
        <v>319</v>
      </c>
      <c r="H350" s="2">
        <v>212</v>
      </c>
      <c r="I350" s="87">
        <v>400</v>
      </c>
      <c r="J350" s="87">
        <v>300</v>
      </c>
      <c r="K350" s="4">
        <v>565</v>
      </c>
      <c r="L350" s="192">
        <f>IF((($F$3-$H$3)/($D$3-$H$3))&lt;0.7,$F350*(($D$3-$F$3)/(LN(($D$3-$H$3)/($F$3-$H$3)))/((75-65)/LN((75-20)/(65-20))))^$E350,$F350*((($D$3+$F$3)/2-$H$3)/((75+65)/2-20))^$E350)</f>
        <v>363.47903809342574</v>
      </c>
      <c r="M350" s="193"/>
      <c r="N350" s="194"/>
    </row>
    <row r="351" spans="1:14" s="111" customFormat="1" ht="12.75">
      <c r="A351" s="17" t="s">
        <v>36</v>
      </c>
      <c r="B351" s="50">
        <v>35</v>
      </c>
      <c r="C351" s="51">
        <v>12.5</v>
      </c>
      <c r="D351" s="51">
        <v>7</v>
      </c>
      <c r="E351" s="8">
        <v>1.272</v>
      </c>
      <c r="F351" s="6">
        <v>643</v>
      </c>
      <c r="G351" s="6">
        <v>523</v>
      </c>
      <c r="H351" s="6">
        <v>336</v>
      </c>
      <c r="I351" s="21">
        <v>600</v>
      </c>
      <c r="J351" s="21">
        <v>400</v>
      </c>
      <c r="K351" s="9">
        <v>565</v>
      </c>
      <c r="L351" s="196">
        <f>IF((($F$3-$H$3)/($D$3-$H$3))&lt;0.7,$F351*(($D$3-$F$3)/(LN(($D$3-$H$3)/($F$3-$H$3)))/((75-65)/LN((75-20)/(65-20))))^$E351,$F351*((($D$3+$F$3)/2-$H$3)/((75+65)/2-20))^$E351)</f>
        <v>602.386733666162</v>
      </c>
      <c r="M351" s="197"/>
      <c r="N351" s="198"/>
    </row>
    <row r="352" spans="1:14" s="111" customFormat="1" ht="13.5" thickBot="1">
      <c r="A352" s="26" t="s">
        <v>26</v>
      </c>
      <c r="B352" s="52">
        <v>35</v>
      </c>
      <c r="C352" s="53">
        <v>18.9</v>
      </c>
      <c r="D352" s="53">
        <v>10.6</v>
      </c>
      <c r="E352" s="12">
        <v>1.408</v>
      </c>
      <c r="F352" s="10">
        <v>996</v>
      </c>
      <c r="G352" s="10">
        <v>792</v>
      </c>
      <c r="H352" s="10">
        <v>485</v>
      </c>
      <c r="I352" s="32">
        <v>1000</v>
      </c>
      <c r="J352" s="32">
        <v>700</v>
      </c>
      <c r="K352" s="13">
        <v>565</v>
      </c>
      <c r="L352" s="189">
        <f>IF((($F$3-$H$3)/($D$3-$H$3))&lt;0.7,$F352*(($D$3-$F$3)/(LN(($D$3-$H$3)/($F$3-$H$3)))/((75-65)/LN((75-20)/(65-20))))^$E352,$F352*((($D$3+$F$3)/2-$H$3)/((75+65)/2-20))^$E352)</f>
        <v>926.6040085769883</v>
      </c>
      <c r="M352" s="190"/>
      <c r="N352" s="191"/>
    </row>
    <row r="353" spans="1:14" s="111" customFormat="1" ht="12.75">
      <c r="A353" s="147" t="s">
        <v>165</v>
      </c>
      <c r="B353" s="84"/>
      <c r="C353" s="85"/>
      <c r="D353" s="85"/>
      <c r="E353" s="75"/>
      <c r="F353" s="81"/>
      <c r="G353" s="81"/>
      <c r="H353" s="76"/>
      <c r="I353" s="82"/>
      <c r="J353" s="82"/>
      <c r="K353" s="76"/>
      <c r="L353" s="115"/>
      <c r="M353" s="115"/>
      <c r="N353" s="115"/>
    </row>
    <row r="354" spans="1:14" s="111" customFormat="1" ht="13.5" thickBot="1">
      <c r="A354" s="147"/>
      <c r="B354" s="84"/>
      <c r="C354" s="85"/>
      <c r="D354" s="85"/>
      <c r="E354" s="75"/>
      <c r="F354" s="81"/>
      <c r="G354" s="81"/>
      <c r="H354" s="76"/>
      <c r="I354" s="82"/>
      <c r="J354" s="82"/>
      <c r="K354" s="76"/>
      <c r="L354" s="115"/>
      <c r="M354" s="115"/>
      <c r="N354" s="115"/>
    </row>
    <row r="355" spans="1:14" s="111" customFormat="1" ht="25.5" customHeight="1" thickBot="1">
      <c r="A355" s="236" t="s">
        <v>166</v>
      </c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8"/>
    </row>
    <row r="356" spans="1:14" s="111" customFormat="1" ht="12.75">
      <c r="A356" s="220" t="s">
        <v>1</v>
      </c>
      <c r="B356" s="178" t="s">
        <v>2</v>
      </c>
      <c r="C356" s="178" t="s">
        <v>3</v>
      </c>
      <c r="D356" s="178" t="s">
        <v>4</v>
      </c>
      <c r="E356" s="178" t="s">
        <v>5</v>
      </c>
      <c r="F356" s="180" t="s">
        <v>6</v>
      </c>
      <c r="G356" s="180"/>
      <c r="H356" s="180"/>
      <c r="I356" s="210" t="s">
        <v>7</v>
      </c>
      <c r="J356" s="178" t="s">
        <v>82</v>
      </c>
      <c r="K356" s="231" t="s">
        <v>8</v>
      </c>
      <c r="L356" s="159" t="s">
        <v>93</v>
      </c>
      <c r="M356" s="160" t="s">
        <v>94</v>
      </c>
      <c r="N356" s="161" t="s">
        <v>95</v>
      </c>
    </row>
    <row r="357" spans="1:14" s="111" customFormat="1" ht="13.5" thickBot="1">
      <c r="A357" s="207"/>
      <c r="B357" s="199"/>
      <c r="C357" s="199"/>
      <c r="D357" s="199"/>
      <c r="E357" s="199"/>
      <c r="F357" s="165" t="s">
        <v>9</v>
      </c>
      <c r="G357" s="165" t="s">
        <v>80</v>
      </c>
      <c r="H357" s="165" t="s">
        <v>10</v>
      </c>
      <c r="I357" s="210"/>
      <c r="J357" s="199"/>
      <c r="K357" s="232"/>
      <c r="L357" s="156">
        <f>$D$3</f>
        <v>70</v>
      </c>
      <c r="M357" s="157">
        <f>$F$3</f>
        <v>65</v>
      </c>
      <c r="N357" s="158">
        <f>$H$3</f>
        <v>20</v>
      </c>
    </row>
    <row r="358" spans="1:14" s="111" customFormat="1" ht="12.75">
      <c r="A358" s="170" t="s">
        <v>167</v>
      </c>
      <c r="B358" s="37">
        <v>35</v>
      </c>
      <c r="C358" s="37">
        <v>9</v>
      </c>
      <c r="D358" s="37">
        <v>4.3</v>
      </c>
      <c r="E358" s="14">
        <v>1.26</v>
      </c>
      <c r="F358" s="38">
        <v>415</v>
      </c>
      <c r="G358" s="38">
        <v>338</v>
      </c>
      <c r="H358" s="38">
        <v>218</v>
      </c>
      <c r="I358" s="15" t="s">
        <v>130</v>
      </c>
      <c r="J358" s="15" t="s">
        <v>130</v>
      </c>
      <c r="K358" s="150">
        <v>50</v>
      </c>
      <c r="L358" s="192">
        <f>IF((($F$3-$H$3)/($D$3-$H$3))&lt;0.7,$F358*(($D$3-$F$3)/(LN(($D$3-$H$3)/($F$3-$H$3)))/((75-65)/LN((75-20)/(65-20))))^$E358,$F358*((($D$3+$F$3)/2-$H$3)/((75+65)/2-20))^$E358)</f>
        <v>389.0270853339585</v>
      </c>
      <c r="M358" s="193"/>
      <c r="N358" s="194"/>
    </row>
    <row r="359" spans="1:14" s="111" customFormat="1" ht="12.75">
      <c r="A359" s="5" t="s">
        <v>168</v>
      </c>
      <c r="B359" s="39">
        <v>35</v>
      </c>
      <c r="C359" s="39">
        <v>13.3</v>
      </c>
      <c r="D359" s="39">
        <v>6.9</v>
      </c>
      <c r="E359" s="8">
        <v>1.26</v>
      </c>
      <c r="F359" s="6">
        <v>660</v>
      </c>
      <c r="G359" s="6">
        <v>538</v>
      </c>
      <c r="H359" s="6">
        <v>347</v>
      </c>
      <c r="I359" s="21" t="s">
        <v>130</v>
      </c>
      <c r="J359" s="21" t="s">
        <v>130</v>
      </c>
      <c r="K359" s="151">
        <v>50</v>
      </c>
      <c r="L359" s="196">
        <f>IF((($F$3-$H$3)/($D$3-$H$3))&lt;0.7,$F359*(($D$3-$F$3)/(LN(($D$3-$H$3)/($F$3-$H$3)))/((75-65)/LN((75-20)/(65-20))))^$E359,$F359*((($D$3+$F$3)/2-$H$3)/((75+65)/2-20))^$E359)</f>
        <v>618.6936778805123</v>
      </c>
      <c r="M359" s="197"/>
      <c r="N359" s="198"/>
    </row>
    <row r="360" spans="1:14" s="111" customFormat="1" ht="13.5" thickBot="1">
      <c r="A360" s="42" t="s">
        <v>26</v>
      </c>
      <c r="B360" s="43">
        <v>35</v>
      </c>
      <c r="C360" s="43">
        <v>18.8</v>
      </c>
      <c r="D360" s="43">
        <v>10.2</v>
      </c>
      <c r="E360" s="54">
        <v>1.26</v>
      </c>
      <c r="F360" s="10">
        <v>982</v>
      </c>
      <c r="G360" s="10">
        <v>800</v>
      </c>
      <c r="H360" s="10">
        <v>516</v>
      </c>
      <c r="I360" s="32" t="s">
        <v>130</v>
      </c>
      <c r="J360" s="32" t="s">
        <v>130</v>
      </c>
      <c r="K360" s="152">
        <v>50</v>
      </c>
      <c r="L360" s="189">
        <f>IF((($F$3-$H$3)/($D$3-$H$3))&lt;0.7,$F360*(($D$3-$F$3)/(LN(($D$3-$H$3)/($F$3-$H$3)))/((75-65)/LN((75-20)/(65-20))))^$E360,$F360*((($D$3+$F$3)/2-$H$3)/((75+65)/2-20))^$E360)</f>
        <v>920.5411995131259</v>
      </c>
      <c r="M360" s="190"/>
      <c r="N360" s="191"/>
    </row>
    <row r="361" spans="1:14" s="111" customFormat="1" ht="13.5" thickBot="1">
      <c r="A361" s="83"/>
      <c r="B361" s="84"/>
      <c r="C361" s="85"/>
      <c r="D361" s="85"/>
      <c r="E361" s="75"/>
      <c r="F361" s="81"/>
      <c r="G361" s="81"/>
      <c r="H361" s="76"/>
      <c r="I361" s="82"/>
      <c r="J361" s="82"/>
      <c r="K361" s="76"/>
      <c r="L361" s="115"/>
      <c r="M361" s="115"/>
      <c r="N361" s="115"/>
    </row>
    <row r="362" spans="1:14" s="111" customFormat="1" ht="25.5" customHeight="1" thickBot="1">
      <c r="A362" s="236" t="s">
        <v>170</v>
      </c>
      <c r="B362" s="237"/>
      <c r="C362" s="237"/>
      <c r="D362" s="237"/>
      <c r="E362" s="237"/>
      <c r="F362" s="237"/>
      <c r="G362" s="237"/>
      <c r="H362" s="237"/>
      <c r="I362" s="237"/>
      <c r="J362" s="237"/>
      <c r="K362" s="237"/>
      <c r="L362" s="237"/>
      <c r="M362" s="237"/>
      <c r="N362" s="238"/>
    </row>
    <row r="363" spans="1:14" s="111" customFormat="1" ht="12.75">
      <c r="A363" s="220" t="s">
        <v>1</v>
      </c>
      <c r="B363" s="178" t="s">
        <v>2</v>
      </c>
      <c r="C363" s="178" t="s">
        <v>3</v>
      </c>
      <c r="D363" s="178" t="s">
        <v>4</v>
      </c>
      <c r="E363" s="178" t="s">
        <v>5</v>
      </c>
      <c r="F363" s="180" t="s">
        <v>6</v>
      </c>
      <c r="G363" s="180"/>
      <c r="H363" s="180"/>
      <c r="I363" s="210" t="s">
        <v>7</v>
      </c>
      <c r="J363" s="178" t="s">
        <v>82</v>
      </c>
      <c r="K363" s="231" t="s">
        <v>8</v>
      </c>
      <c r="L363" s="159" t="s">
        <v>93</v>
      </c>
      <c r="M363" s="160" t="s">
        <v>94</v>
      </c>
      <c r="N363" s="161" t="s">
        <v>95</v>
      </c>
    </row>
    <row r="364" spans="1:14" s="111" customFormat="1" ht="13.5" thickBot="1">
      <c r="A364" s="207"/>
      <c r="B364" s="199"/>
      <c r="C364" s="199"/>
      <c r="D364" s="199"/>
      <c r="E364" s="199"/>
      <c r="F364" s="165" t="s">
        <v>9</v>
      </c>
      <c r="G364" s="165" t="s">
        <v>80</v>
      </c>
      <c r="H364" s="165" t="s">
        <v>10</v>
      </c>
      <c r="I364" s="210"/>
      <c r="J364" s="199"/>
      <c r="K364" s="232"/>
      <c r="L364" s="156">
        <f>$D$3</f>
        <v>70</v>
      </c>
      <c r="M364" s="157">
        <f>$F$3</f>
        <v>65</v>
      </c>
      <c r="N364" s="158">
        <f>$H$3</f>
        <v>20</v>
      </c>
    </row>
    <row r="365" spans="1:14" s="111" customFormat="1" ht="12.75">
      <c r="A365" s="170" t="s">
        <v>29</v>
      </c>
      <c r="B365" s="37">
        <v>35</v>
      </c>
      <c r="C365" s="37">
        <v>6.6</v>
      </c>
      <c r="D365" s="37">
        <v>4.2</v>
      </c>
      <c r="E365" s="14">
        <v>1.229</v>
      </c>
      <c r="F365" s="38">
        <v>347</v>
      </c>
      <c r="G365" s="38">
        <v>284</v>
      </c>
      <c r="H365" s="38">
        <v>185.2155141363756</v>
      </c>
      <c r="I365" s="15">
        <v>300</v>
      </c>
      <c r="J365" s="15">
        <v>200</v>
      </c>
      <c r="K365" s="150">
        <v>459</v>
      </c>
      <c r="L365" s="192">
        <f aca="true" t="shared" si="8" ref="L365:L370">IF((($F$3-$H$3)/($D$3-$H$3))&lt;0.7,$F365*(($D$3-$F$3)/(LN(($D$3-$H$3)/($F$3-$H$3)))/((75-65)/LN((75-20)/(65-20))))^$E365,$F365*((($D$3+$F$3)/2-$H$3)/((75+65)/2-20))^$E365)</f>
        <v>325.8005294178113</v>
      </c>
      <c r="M365" s="193"/>
      <c r="N365" s="194"/>
    </row>
    <row r="366" spans="1:14" s="111" customFormat="1" ht="12.75">
      <c r="A366" s="5" t="s">
        <v>30</v>
      </c>
      <c r="B366" s="39">
        <v>35</v>
      </c>
      <c r="C366" s="39">
        <v>7.7</v>
      </c>
      <c r="D366" s="39">
        <v>4.8</v>
      </c>
      <c r="E366" s="8">
        <v>1.229</v>
      </c>
      <c r="F366" s="6">
        <v>405.6899200209092</v>
      </c>
      <c r="G366" s="6">
        <v>332</v>
      </c>
      <c r="H366" s="6">
        <v>216.54198016316366</v>
      </c>
      <c r="I366" s="21">
        <v>400</v>
      </c>
      <c r="J366" s="21">
        <v>300</v>
      </c>
      <c r="K366" s="151">
        <v>559</v>
      </c>
      <c r="L366" s="196">
        <f t="shared" si="8"/>
        <v>380.9048723985064</v>
      </c>
      <c r="M366" s="197"/>
      <c r="N366" s="198"/>
    </row>
    <row r="367" spans="1:14" s="111" customFormat="1" ht="12.75">
      <c r="A367" s="40" t="s">
        <v>31</v>
      </c>
      <c r="B367" s="39">
        <v>35</v>
      </c>
      <c r="C367" s="39">
        <v>10.5</v>
      </c>
      <c r="D367" s="39">
        <v>6.6</v>
      </c>
      <c r="E367" s="35">
        <v>1.272</v>
      </c>
      <c r="F367" s="6">
        <v>546.360141028537</v>
      </c>
      <c r="G367" s="6">
        <v>444</v>
      </c>
      <c r="H367" s="6">
        <v>285.2905583263949</v>
      </c>
      <c r="I367" s="21">
        <v>600</v>
      </c>
      <c r="J367" s="21">
        <v>400</v>
      </c>
      <c r="K367" s="151">
        <v>459</v>
      </c>
      <c r="L367" s="196">
        <f t="shared" si="8"/>
        <v>511.85085654675584</v>
      </c>
      <c r="M367" s="197"/>
      <c r="N367" s="198"/>
    </row>
    <row r="368" spans="1:14" s="111" customFormat="1" ht="12.75">
      <c r="A368" s="40" t="s">
        <v>32</v>
      </c>
      <c r="B368" s="39">
        <v>35</v>
      </c>
      <c r="C368" s="39">
        <v>12.1</v>
      </c>
      <c r="D368" s="41">
        <v>7.6</v>
      </c>
      <c r="E368" s="35">
        <v>1.272</v>
      </c>
      <c r="F368" s="6">
        <v>638</v>
      </c>
      <c r="G368" s="6">
        <v>519</v>
      </c>
      <c r="H368" s="6">
        <v>333.14175494133104</v>
      </c>
      <c r="I368" s="21">
        <v>600</v>
      </c>
      <c r="J368" s="21">
        <v>400</v>
      </c>
      <c r="K368" s="151">
        <v>559</v>
      </c>
      <c r="L368" s="196">
        <f t="shared" si="8"/>
        <v>597.7025444463628</v>
      </c>
      <c r="M368" s="197"/>
      <c r="N368" s="198"/>
    </row>
    <row r="369" spans="1:14" s="111" customFormat="1" ht="12.75">
      <c r="A369" s="40" t="s">
        <v>33</v>
      </c>
      <c r="B369" s="39">
        <v>35</v>
      </c>
      <c r="C369" s="39">
        <v>15.6</v>
      </c>
      <c r="D369" s="39">
        <v>9.9</v>
      </c>
      <c r="E369" s="8">
        <v>1.249</v>
      </c>
      <c r="F369" s="6">
        <v>835.7098285572964</v>
      </c>
      <c r="G369" s="6">
        <v>682</v>
      </c>
      <c r="H369" s="6">
        <v>441.5363076618432</v>
      </c>
      <c r="I369" s="21">
        <v>800</v>
      </c>
      <c r="J369" s="21">
        <v>600</v>
      </c>
      <c r="K369" s="151">
        <v>459</v>
      </c>
      <c r="L369" s="196">
        <f t="shared" si="8"/>
        <v>783.8487909918935</v>
      </c>
      <c r="M369" s="197"/>
      <c r="N369" s="198"/>
    </row>
    <row r="370" spans="1:14" s="111" customFormat="1" ht="13.5" thickBot="1">
      <c r="A370" s="42" t="s">
        <v>34</v>
      </c>
      <c r="B370" s="43">
        <v>35</v>
      </c>
      <c r="C370" s="43">
        <v>18.1</v>
      </c>
      <c r="D370" s="43">
        <v>11.4</v>
      </c>
      <c r="E370" s="12">
        <v>1.249</v>
      </c>
      <c r="F370" s="10">
        <v>976</v>
      </c>
      <c r="G370" s="10">
        <v>797</v>
      </c>
      <c r="H370" s="10">
        <v>515.6567764937009</v>
      </c>
      <c r="I370" s="32">
        <v>1000</v>
      </c>
      <c r="J370" s="32">
        <v>700</v>
      </c>
      <c r="K370" s="152">
        <v>559</v>
      </c>
      <c r="L370" s="189">
        <f t="shared" si="8"/>
        <v>915.433077206698</v>
      </c>
      <c r="M370" s="190"/>
      <c r="N370" s="191"/>
    </row>
    <row r="371" spans="1:14" s="111" customFormat="1" ht="12.75">
      <c r="A371" s="147" t="s">
        <v>165</v>
      </c>
      <c r="B371" s="84"/>
      <c r="C371" s="74"/>
      <c r="D371" s="74"/>
      <c r="E371" s="75"/>
      <c r="F371" s="76"/>
      <c r="G371" s="76"/>
      <c r="H371" s="76"/>
      <c r="I371" s="77"/>
      <c r="J371" s="77"/>
      <c r="K371" s="78"/>
      <c r="L371" s="115"/>
      <c r="M371" s="115"/>
      <c r="N371" s="115"/>
    </row>
    <row r="372" spans="1:14" s="111" customFormat="1" ht="13.5" thickBot="1">
      <c r="A372" s="147"/>
      <c r="B372" s="84"/>
      <c r="C372" s="74"/>
      <c r="D372" s="74"/>
      <c r="E372" s="75"/>
      <c r="F372" s="76"/>
      <c r="G372" s="76"/>
      <c r="H372" s="76"/>
      <c r="I372" s="77"/>
      <c r="J372" s="77"/>
      <c r="K372" s="78"/>
      <c r="L372" s="115"/>
      <c r="M372" s="115"/>
      <c r="N372" s="115"/>
    </row>
    <row r="373" spans="1:14" s="111" customFormat="1" ht="25.5" customHeight="1" thickBot="1">
      <c r="A373" s="236" t="s">
        <v>169</v>
      </c>
      <c r="B373" s="237"/>
      <c r="C373" s="237"/>
      <c r="D373" s="237"/>
      <c r="E373" s="237"/>
      <c r="F373" s="237"/>
      <c r="G373" s="237"/>
      <c r="H373" s="237"/>
      <c r="I373" s="237"/>
      <c r="J373" s="237"/>
      <c r="K373" s="237"/>
      <c r="L373" s="237"/>
      <c r="M373" s="237"/>
      <c r="N373" s="238"/>
    </row>
    <row r="374" spans="1:14" s="111" customFormat="1" ht="12.75">
      <c r="A374" s="206" t="s">
        <v>1</v>
      </c>
      <c r="B374" s="202" t="s">
        <v>2</v>
      </c>
      <c r="C374" s="202" t="s">
        <v>3</v>
      </c>
      <c r="D374" s="202" t="s">
        <v>4</v>
      </c>
      <c r="E374" s="202" t="s">
        <v>5</v>
      </c>
      <c r="F374" s="208" t="s">
        <v>6</v>
      </c>
      <c r="G374" s="208"/>
      <c r="H374" s="208"/>
      <c r="I374" s="209" t="s">
        <v>7</v>
      </c>
      <c r="J374" s="202" t="s">
        <v>82</v>
      </c>
      <c r="K374" s="233" t="s">
        <v>8</v>
      </c>
      <c r="L374" s="159" t="s">
        <v>93</v>
      </c>
      <c r="M374" s="160" t="s">
        <v>94</v>
      </c>
      <c r="N374" s="161" t="s">
        <v>95</v>
      </c>
    </row>
    <row r="375" spans="1:14" s="111" customFormat="1" ht="13.5" thickBot="1">
      <c r="A375" s="235"/>
      <c r="B375" s="179"/>
      <c r="C375" s="179"/>
      <c r="D375" s="179"/>
      <c r="E375" s="179"/>
      <c r="F375" s="166" t="s">
        <v>9</v>
      </c>
      <c r="G375" s="166" t="s">
        <v>80</v>
      </c>
      <c r="H375" s="166" t="s">
        <v>10</v>
      </c>
      <c r="I375" s="239"/>
      <c r="J375" s="179"/>
      <c r="K375" s="234"/>
      <c r="L375" s="156">
        <f>$D$3</f>
        <v>70</v>
      </c>
      <c r="M375" s="157">
        <f>$F$3</f>
        <v>65</v>
      </c>
      <c r="N375" s="158">
        <f>$H$3</f>
        <v>20</v>
      </c>
    </row>
    <row r="376" spans="1:14" s="111" customFormat="1" ht="12.75">
      <c r="A376" s="1" t="s">
        <v>30</v>
      </c>
      <c r="B376" s="46">
        <v>83</v>
      </c>
      <c r="C376" s="47">
        <v>7.9</v>
      </c>
      <c r="D376" s="47">
        <v>4.8</v>
      </c>
      <c r="E376" s="3">
        <v>1.24</v>
      </c>
      <c r="F376" s="2">
        <v>428</v>
      </c>
      <c r="G376" s="2">
        <v>350</v>
      </c>
      <c r="H376" s="2">
        <v>227.17017860949292</v>
      </c>
      <c r="I376" s="87">
        <v>400</v>
      </c>
      <c r="J376" s="87">
        <v>300</v>
      </c>
      <c r="K376" s="167">
        <v>559</v>
      </c>
      <c r="L376" s="192">
        <f>IF((($F$3-$H$3)/($D$3-$H$3))&lt;0.7,$F376*(($D$3-$F$3)/(LN(($D$3-$H$3)/($F$3-$H$3)))/((75-65)/LN((75-20)/(65-20))))^$E376,$F376*((($D$3+$F$3)/2-$H$3)/((75+65)/2-20))^$E376)</f>
        <v>401.6252783684771</v>
      </c>
      <c r="M376" s="193"/>
      <c r="N376" s="194"/>
    </row>
    <row r="377" spans="1:14" s="111" customFormat="1" ht="12.75">
      <c r="A377" s="40" t="s">
        <v>32</v>
      </c>
      <c r="B377" s="39">
        <v>83</v>
      </c>
      <c r="C377" s="41">
        <v>12.5</v>
      </c>
      <c r="D377" s="41">
        <v>7.7</v>
      </c>
      <c r="E377" s="8">
        <v>1.224</v>
      </c>
      <c r="F377" s="6">
        <v>673</v>
      </c>
      <c r="G377" s="6">
        <v>552</v>
      </c>
      <c r="H377" s="6">
        <v>360.14069197862915</v>
      </c>
      <c r="I377" s="21">
        <v>700</v>
      </c>
      <c r="J377" s="21">
        <v>500</v>
      </c>
      <c r="K377" s="151">
        <v>559</v>
      </c>
      <c r="L377" s="196">
        <f>IF((($F$3-$H$3)/($D$3-$H$3))&lt;0.7,$F377*(($D$3-$F$3)/(LN(($D$3-$H$3)/($F$3-$H$3)))/((75-65)/LN((75-20)/(65-20))))^$E377,$F377*((($D$3+$F$3)/2-$H$3)/((75+65)/2-20))^$E377)</f>
        <v>632.0461017632492</v>
      </c>
      <c r="M377" s="197"/>
      <c r="N377" s="198"/>
    </row>
    <row r="378" spans="1:14" s="111" customFormat="1" ht="13.5" thickBot="1">
      <c r="A378" s="42" t="s">
        <v>34</v>
      </c>
      <c r="B378" s="43">
        <v>83</v>
      </c>
      <c r="C378" s="45">
        <v>18.6</v>
      </c>
      <c r="D378" s="45">
        <v>11.6</v>
      </c>
      <c r="E378" s="12">
        <v>1.234</v>
      </c>
      <c r="F378" s="10">
        <v>1019</v>
      </c>
      <c r="G378" s="10">
        <v>834</v>
      </c>
      <c r="H378" s="10">
        <v>542.5163447300926</v>
      </c>
      <c r="I378" s="32">
        <v>1000</v>
      </c>
      <c r="J378" s="32">
        <v>700</v>
      </c>
      <c r="K378" s="152">
        <v>559</v>
      </c>
      <c r="L378" s="189">
        <f>IF((($F$3-$H$3)/($D$3-$H$3))&lt;0.7,$F378*(($D$3-$F$3)/(LN(($D$3-$H$3)/($F$3-$H$3)))/((75-65)/LN((75-20)/(65-20))))^$E378,$F378*((($D$3+$F$3)/2-$H$3)/((75+65)/2-20))^$E378)</f>
        <v>956.5003051887627</v>
      </c>
      <c r="M378" s="190"/>
      <c r="N378" s="191"/>
    </row>
    <row r="379" spans="1:14" s="111" customFormat="1" ht="12.75">
      <c r="A379" s="147" t="s">
        <v>165</v>
      </c>
      <c r="B379" s="84"/>
      <c r="C379" s="74"/>
      <c r="D379" s="74"/>
      <c r="E379" s="75"/>
      <c r="F379" s="76"/>
      <c r="G379" s="76"/>
      <c r="H379" s="76"/>
      <c r="I379" s="77"/>
      <c r="J379" s="77"/>
      <c r="K379" s="78"/>
      <c r="L379" s="115"/>
      <c r="M379" s="115"/>
      <c r="N379" s="115"/>
    </row>
    <row r="380" spans="1:14" s="111" customFormat="1" ht="13.5" thickBot="1">
      <c r="A380" s="147"/>
      <c r="B380" s="84"/>
      <c r="C380" s="74"/>
      <c r="D380" s="74"/>
      <c r="E380" s="75"/>
      <c r="F380" s="76"/>
      <c r="G380" s="76"/>
      <c r="H380" s="76"/>
      <c r="I380" s="77"/>
      <c r="J380" s="77"/>
      <c r="K380" s="78"/>
      <c r="L380" s="115"/>
      <c r="M380" s="115"/>
      <c r="N380" s="115"/>
    </row>
    <row r="381" spans="1:14" s="111" customFormat="1" ht="25.5" customHeight="1" thickBot="1">
      <c r="A381" s="236" t="s">
        <v>17</v>
      </c>
      <c r="B381" s="237"/>
      <c r="C381" s="237"/>
      <c r="D381" s="237"/>
      <c r="E381" s="237"/>
      <c r="F381" s="237"/>
      <c r="G381" s="237"/>
      <c r="H381" s="237"/>
      <c r="I381" s="237"/>
      <c r="J381" s="237"/>
      <c r="K381" s="237"/>
      <c r="L381" s="237"/>
      <c r="M381" s="237"/>
      <c r="N381" s="238"/>
    </row>
    <row r="382" spans="1:14" s="111" customFormat="1" ht="12.75">
      <c r="A382" s="181" t="s">
        <v>1</v>
      </c>
      <c r="B382" s="178" t="s">
        <v>2</v>
      </c>
      <c r="C382" s="178" t="s">
        <v>3</v>
      </c>
      <c r="D382" s="178" t="s">
        <v>4</v>
      </c>
      <c r="E382" s="178" t="s">
        <v>5</v>
      </c>
      <c r="F382" s="180" t="s">
        <v>6</v>
      </c>
      <c r="G382" s="180"/>
      <c r="H382" s="180"/>
      <c r="I382" s="178" t="s">
        <v>7</v>
      </c>
      <c r="J382" s="178" t="s">
        <v>82</v>
      </c>
      <c r="K382" s="231" t="s">
        <v>8</v>
      </c>
      <c r="L382" s="159" t="s">
        <v>93</v>
      </c>
      <c r="M382" s="160" t="s">
        <v>94</v>
      </c>
      <c r="N382" s="161" t="s">
        <v>95</v>
      </c>
    </row>
    <row r="383" spans="1:14" s="111" customFormat="1" ht="13.5" thickBot="1">
      <c r="A383" s="182"/>
      <c r="B383" s="179"/>
      <c r="C383" s="179"/>
      <c r="D383" s="179"/>
      <c r="E383" s="179"/>
      <c r="F383" s="166" t="s">
        <v>9</v>
      </c>
      <c r="G383" s="166" t="s">
        <v>80</v>
      </c>
      <c r="H383" s="166" t="s">
        <v>10</v>
      </c>
      <c r="I383" s="179"/>
      <c r="J383" s="179"/>
      <c r="K383" s="243"/>
      <c r="L383" s="156">
        <f>$D$3</f>
        <v>70</v>
      </c>
      <c r="M383" s="157">
        <f>$F$3</f>
        <v>65</v>
      </c>
      <c r="N383" s="158">
        <f>$H$3</f>
        <v>20</v>
      </c>
    </row>
    <row r="384" spans="1:14" s="111" customFormat="1" ht="12.75">
      <c r="A384" s="91" t="s">
        <v>18</v>
      </c>
      <c r="B384" s="112">
        <v>35</v>
      </c>
      <c r="C384" s="90">
        <v>5.2</v>
      </c>
      <c r="D384" s="90">
        <v>2.5</v>
      </c>
      <c r="E384" s="3">
        <v>1.27</v>
      </c>
      <c r="F384" s="73">
        <v>298</v>
      </c>
      <c r="G384" s="73">
        <v>242</v>
      </c>
      <c r="H384" s="73">
        <v>156</v>
      </c>
      <c r="I384" s="87">
        <v>300</v>
      </c>
      <c r="J384" s="87">
        <v>200</v>
      </c>
      <c r="K384" s="167">
        <v>415</v>
      </c>
      <c r="L384" s="211">
        <f aca="true" t="shared" si="9" ref="L384:L403">IF((($F$3-$H$3)/($D$3-$H$3))&lt;0.7,$F384*(($D$3-$F$3)/(LN(($D$3-$H$3)/($F$3-$H$3)))/((75-65)/LN((75-20)/(65-20))))^$E384,$F384*((($D$3+$F$3)/2-$H$3)/((75+65)/2-20))^$E384)</f>
        <v>279.20631885470647</v>
      </c>
      <c r="M384" s="212"/>
      <c r="N384" s="213"/>
    </row>
    <row r="385" spans="1:14" s="111" customFormat="1" ht="12.75">
      <c r="A385" s="33" t="s">
        <v>11</v>
      </c>
      <c r="B385" s="113">
        <v>35</v>
      </c>
      <c r="C385" s="19">
        <v>5.6</v>
      </c>
      <c r="D385" s="19">
        <v>2.7</v>
      </c>
      <c r="E385" s="8">
        <v>1.27</v>
      </c>
      <c r="F385" s="20">
        <v>327</v>
      </c>
      <c r="G385" s="20">
        <v>266</v>
      </c>
      <c r="H385" s="20">
        <v>171</v>
      </c>
      <c r="I385" s="21">
        <v>300</v>
      </c>
      <c r="J385" s="21">
        <v>200</v>
      </c>
      <c r="K385" s="151">
        <v>465</v>
      </c>
      <c r="L385" s="196">
        <f t="shared" si="9"/>
        <v>306.37740357546653</v>
      </c>
      <c r="M385" s="197"/>
      <c r="N385" s="198"/>
    </row>
    <row r="386" spans="1:14" s="111" customFormat="1" ht="12.75">
      <c r="A386" s="33" t="s">
        <v>12</v>
      </c>
      <c r="B386" s="113">
        <v>35</v>
      </c>
      <c r="C386" s="19">
        <v>6.5</v>
      </c>
      <c r="D386" s="19">
        <v>3</v>
      </c>
      <c r="E386" s="8">
        <v>1.27</v>
      </c>
      <c r="F386" s="20">
        <v>384</v>
      </c>
      <c r="G386" s="20">
        <v>312</v>
      </c>
      <c r="H386" s="20">
        <v>201</v>
      </c>
      <c r="I386" s="21">
        <v>400</v>
      </c>
      <c r="J386" s="21">
        <v>300</v>
      </c>
      <c r="K386" s="151">
        <v>565</v>
      </c>
      <c r="L386" s="196">
        <f t="shared" si="9"/>
        <v>359.7826390610983</v>
      </c>
      <c r="M386" s="197"/>
      <c r="N386" s="198"/>
    </row>
    <row r="387" spans="1:14" s="111" customFormat="1" ht="12.75">
      <c r="A387" s="33" t="s">
        <v>19</v>
      </c>
      <c r="B387" s="113">
        <v>35</v>
      </c>
      <c r="C387" s="19">
        <v>7.9</v>
      </c>
      <c r="D387" s="19">
        <v>3.6</v>
      </c>
      <c r="E387" s="8">
        <v>1.2264</v>
      </c>
      <c r="F387" s="20">
        <v>462.4086072157601</v>
      </c>
      <c r="G387" s="20">
        <v>379</v>
      </c>
      <c r="H387" s="20">
        <v>247.14430243424542</v>
      </c>
      <c r="I387" s="21">
        <v>500</v>
      </c>
      <c r="J387" s="21">
        <v>300</v>
      </c>
      <c r="K387" s="151">
        <v>715</v>
      </c>
      <c r="L387" s="196">
        <f t="shared" si="9"/>
        <v>434.2163165546654</v>
      </c>
      <c r="M387" s="197"/>
      <c r="N387" s="198"/>
    </row>
    <row r="388" spans="1:14" s="111" customFormat="1" ht="12.75">
      <c r="A388" s="17" t="s">
        <v>81</v>
      </c>
      <c r="B388" s="18">
        <v>35</v>
      </c>
      <c r="C388" s="19">
        <v>7</v>
      </c>
      <c r="D388" s="19">
        <v>3.3</v>
      </c>
      <c r="E388" s="8">
        <v>1.269</v>
      </c>
      <c r="F388" s="20">
        <v>391</v>
      </c>
      <c r="G388" s="20">
        <v>318</v>
      </c>
      <c r="H388" s="20">
        <v>204</v>
      </c>
      <c r="I388" s="21">
        <v>400</v>
      </c>
      <c r="J388" s="21">
        <v>300</v>
      </c>
      <c r="K388" s="151">
        <v>415</v>
      </c>
      <c r="L388" s="196">
        <f t="shared" si="9"/>
        <v>366.35996808007206</v>
      </c>
      <c r="M388" s="197"/>
      <c r="N388" s="198"/>
    </row>
    <row r="389" spans="1:14" s="111" customFormat="1" ht="12.75">
      <c r="A389" s="17" t="s">
        <v>83</v>
      </c>
      <c r="B389" s="18">
        <v>35</v>
      </c>
      <c r="C389" s="19">
        <v>7.5</v>
      </c>
      <c r="D389" s="19">
        <v>3.6</v>
      </c>
      <c r="E389" s="8">
        <v>1.269</v>
      </c>
      <c r="F389" s="20">
        <v>429</v>
      </c>
      <c r="G389" s="20">
        <v>349</v>
      </c>
      <c r="H389" s="20">
        <v>224</v>
      </c>
      <c r="I389" s="21">
        <v>400</v>
      </c>
      <c r="J389" s="21">
        <v>400</v>
      </c>
      <c r="K389" s="151">
        <v>465</v>
      </c>
      <c r="L389" s="196">
        <f t="shared" si="9"/>
        <v>401.9652846709742</v>
      </c>
      <c r="M389" s="197"/>
      <c r="N389" s="198"/>
    </row>
    <row r="390" spans="1:14" s="111" customFormat="1" ht="12.75">
      <c r="A390" s="17" t="s">
        <v>84</v>
      </c>
      <c r="B390" s="18">
        <v>35</v>
      </c>
      <c r="C390" s="19">
        <v>8.7</v>
      </c>
      <c r="D390" s="19">
        <v>4.1</v>
      </c>
      <c r="E390" s="8">
        <v>1.269</v>
      </c>
      <c r="F390" s="20">
        <v>504</v>
      </c>
      <c r="G390" s="20">
        <v>410</v>
      </c>
      <c r="H390" s="20">
        <v>264</v>
      </c>
      <c r="I390" s="21">
        <v>500</v>
      </c>
      <c r="J390" s="21">
        <v>400</v>
      </c>
      <c r="K390" s="151">
        <v>565</v>
      </c>
      <c r="L390" s="196">
        <f t="shared" si="9"/>
        <v>472.23893583722844</v>
      </c>
      <c r="M390" s="197"/>
      <c r="N390" s="198"/>
    </row>
    <row r="391" spans="1:14" s="111" customFormat="1" ht="12.75">
      <c r="A391" s="17" t="s">
        <v>85</v>
      </c>
      <c r="B391" s="18">
        <v>35</v>
      </c>
      <c r="C391" s="19">
        <v>10.5</v>
      </c>
      <c r="D391" s="19">
        <v>4.8</v>
      </c>
      <c r="E391" s="8">
        <v>1.269</v>
      </c>
      <c r="F391" s="20">
        <v>612</v>
      </c>
      <c r="G391" s="20">
        <v>498</v>
      </c>
      <c r="H391" s="20">
        <v>320</v>
      </c>
      <c r="I391" s="21">
        <v>600</v>
      </c>
      <c r="J391" s="21">
        <v>500</v>
      </c>
      <c r="K391" s="151">
        <v>715</v>
      </c>
      <c r="L391" s="196">
        <f t="shared" si="9"/>
        <v>573.4329935166345</v>
      </c>
      <c r="M391" s="197"/>
      <c r="N391" s="198"/>
    </row>
    <row r="392" spans="1:14" s="111" customFormat="1" ht="12.75">
      <c r="A392" s="17" t="s">
        <v>20</v>
      </c>
      <c r="B392" s="18">
        <v>35</v>
      </c>
      <c r="C392" s="19">
        <v>8.4</v>
      </c>
      <c r="D392" s="19">
        <v>4</v>
      </c>
      <c r="E392" s="8">
        <v>1.269</v>
      </c>
      <c r="F392" s="20">
        <v>467</v>
      </c>
      <c r="G392" s="20">
        <v>380</v>
      </c>
      <c r="H392" s="20">
        <v>244</v>
      </c>
      <c r="I392" s="21">
        <v>500</v>
      </c>
      <c r="J392" s="21">
        <v>300</v>
      </c>
      <c r="K392" s="151">
        <v>415</v>
      </c>
      <c r="L392" s="196">
        <f t="shared" si="9"/>
        <v>437.57060126187633</v>
      </c>
      <c r="M392" s="197"/>
      <c r="N392" s="198"/>
    </row>
    <row r="393" spans="1:14" s="111" customFormat="1" ht="12.75">
      <c r="A393" s="17" t="s">
        <v>13</v>
      </c>
      <c r="B393" s="18">
        <v>35</v>
      </c>
      <c r="C393" s="19">
        <v>9</v>
      </c>
      <c r="D393" s="19">
        <v>4.3</v>
      </c>
      <c r="E393" s="8">
        <v>1.269</v>
      </c>
      <c r="F393" s="20">
        <v>512</v>
      </c>
      <c r="G393" s="20">
        <v>417</v>
      </c>
      <c r="H393" s="20">
        <v>268</v>
      </c>
      <c r="I393" s="21">
        <v>500</v>
      </c>
      <c r="J393" s="21">
        <v>400</v>
      </c>
      <c r="K393" s="151">
        <v>465</v>
      </c>
      <c r="L393" s="196">
        <f t="shared" si="9"/>
        <v>479.7347919616289</v>
      </c>
      <c r="M393" s="197"/>
      <c r="N393" s="198"/>
    </row>
    <row r="394" spans="1:14" s="111" customFormat="1" ht="12.75">
      <c r="A394" s="17" t="s">
        <v>14</v>
      </c>
      <c r="B394" s="18">
        <v>35</v>
      </c>
      <c r="C394" s="19">
        <v>10.4</v>
      </c>
      <c r="D394" s="19">
        <v>4.9</v>
      </c>
      <c r="E394" s="8">
        <v>1.269</v>
      </c>
      <c r="F394" s="20">
        <v>602</v>
      </c>
      <c r="G394" s="20">
        <v>490</v>
      </c>
      <c r="H394" s="20">
        <v>315</v>
      </c>
      <c r="I394" s="21">
        <v>600</v>
      </c>
      <c r="J394" s="21">
        <v>400</v>
      </c>
      <c r="K394" s="151">
        <v>565</v>
      </c>
      <c r="L394" s="196">
        <f t="shared" si="9"/>
        <v>564.063173361134</v>
      </c>
      <c r="M394" s="197"/>
      <c r="N394" s="198"/>
    </row>
    <row r="395" spans="1:14" s="111" customFormat="1" ht="12.75">
      <c r="A395" s="17" t="s">
        <v>21</v>
      </c>
      <c r="B395" s="18">
        <v>35</v>
      </c>
      <c r="C395" s="19">
        <v>12.6</v>
      </c>
      <c r="D395" s="19">
        <v>5.746</v>
      </c>
      <c r="E395" s="8">
        <v>1.2264</v>
      </c>
      <c r="F395" s="20">
        <v>741.616467973572</v>
      </c>
      <c r="G395" s="20">
        <v>608</v>
      </c>
      <c r="H395" s="20">
        <v>396.37299520585236</v>
      </c>
      <c r="I395" s="21">
        <v>700</v>
      </c>
      <c r="J395" s="21">
        <v>500</v>
      </c>
      <c r="K395" s="151">
        <v>715</v>
      </c>
      <c r="L395" s="196">
        <f t="shared" si="9"/>
        <v>696.4013342197798</v>
      </c>
      <c r="M395" s="197"/>
      <c r="N395" s="198"/>
    </row>
    <row r="396" spans="1:14" s="111" customFormat="1" ht="12.75">
      <c r="A396" s="17" t="s">
        <v>22</v>
      </c>
      <c r="B396" s="18">
        <v>35</v>
      </c>
      <c r="C396" s="19">
        <v>11.2</v>
      </c>
      <c r="D396" s="19">
        <v>5.4</v>
      </c>
      <c r="E396" s="8">
        <v>1.268</v>
      </c>
      <c r="F396" s="20">
        <v>632</v>
      </c>
      <c r="G396" s="20">
        <v>514</v>
      </c>
      <c r="H396" s="20">
        <v>331</v>
      </c>
      <c r="I396" s="21">
        <v>600</v>
      </c>
      <c r="J396" s="21">
        <v>400</v>
      </c>
      <c r="K396" s="151">
        <v>415</v>
      </c>
      <c r="L396" s="196">
        <f t="shared" si="9"/>
        <v>592.2030090918879</v>
      </c>
      <c r="M396" s="197"/>
      <c r="N396" s="198"/>
    </row>
    <row r="397" spans="1:14" s="111" customFormat="1" ht="12.75">
      <c r="A397" s="17" t="s">
        <v>15</v>
      </c>
      <c r="B397" s="18">
        <v>35</v>
      </c>
      <c r="C397" s="19">
        <v>12.1</v>
      </c>
      <c r="D397" s="19">
        <v>5.8</v>
      </c>
      <c r="E397" s="8">
        <v>1.268</v>
      </c>
      <c r="F397" s="20">
        <v>693</v>
      </c>
      <c r="G397" s="20">
        <v>564</v>
      </c>
      <c r="H397" s="20">
        <v>363</v>
      </c>
      <c r="I397" s="21">
        <v>700</v>
      </c>
      <c r="J397" s="21">
        <v>500</v>
      </c>
      <c r="K397" s="151">
        <v>465</v>
      </c>
      <c r="L397" s="196">
        <f t="shared" si="9"/>
        <v>649.3618438301872</v>
      </c>
      <c r="M397" s="197"/>
      <c r="N397" s="198"/>
    </row>
    <row r="398" spans="1:14" s="111" customFormat="1" ht="12.75">
      <c r="A398" s="17" t="s">
        <v>16</v>
      </c>
      <c r="B398" s="18">
        <v>35</v>
      </c>
      <c r="C398" s="19">
        <v>13.9</v>
      </c>
      <c r="D398" s="19">
        <v>6.5</v>
      </c>
      <c r="E398" s="8">
        <v>1.268</v>
      </c>
      <c r="F398" s="20">
        <v>815</v>
      </c>
      <c r="G398" s="20">
        <v>663</v>
      </c>
      <c r="H398" s="20">
        <v>427</v>
      </c>
      <c r="I398" s="21">
        <v>800</v>
      </c>
      <c r="J398" s="21">
        <v>600</v>
      </c>
      <c r="K398" s="151">
        <v>565</v>
      </c>
      <c r="L398" s="196">
        <f t="shared" si="9"/>
        <v>763.6795133067858</v>
      </c>
      <c r="M398" s="197"/>
      <c r="N398" s="198"/>
    </row>
    <row r="399" spans="1:14" s="111" customFormat="1" ht="12.75">
      <c r="A399" s="17" t="s">
        <v>23</v>
      </c>
      <c r="B399" s="18">
        <v>35</v>
      </c>
      <c r="C399" s="19">
        <v>16.9</v>
      </c>
      <c r="D399" s="19">
        <v>7.698</v>
      </c>
      <c r="E399" s="8">
        <v>1.2264</v>
      </c>
      <c r="F399" s="20">
        <v>991.0025727434141</v>
      </c>
      <c r="G399" s="20">
        <v>812</v>
      </c>
      <c r="H399" s="20">
        <v>529.662804128846</v>
      </c>
      <c r="I399" s="21">
        <v>1000</v>
      </c>
      <c r="J399" s="21">
        <v>700</v>
      </c>
      <c r="K399" s="151">
        <v>715</v>
      </c>
      <c r="L399" s="196">
        <f t="shared" si="9"/>
        <v>930.582779208648</v>
      </c>
      <c r="M399" s="197"/>
      <c r="N399" s="198"/>
    </row>
    <row r="400" spans="1:14" s="111" customFormat="1" ht="12.75">
      <c r="A400" s="17" t="s">
        <v>24</v>
      </c>
      <c r="B400" s="18">
        <v>35</v>
      </c>
      <c r="C400" s="19">
        <v>13.1</v>
      </c>
      <c r="D400" s="19">
        <v>6.3</v>
      </c>
      <c r="E400" s="8">
        <v>1.267</v>
      </c>
      <c r="F400" s="20">
        <v>739</v>
      </c>
      <c r="G400" s="20">
        <v>601</v>
      </c>
      <c r="H400" s="20">
        <v>387</v>
      </c>
      <c r="I400" s="21">
        <v>700</v>
      </c>
      <c r="J400" s="21">
        <v>500</v>
      </c>
      <c r="K400" s="151">
        <v>415</v>
      </c>
      <c r="L400" s="196">
        <f t="shared" si="9"/>
        <v>692.5007471370476</v>
      </c>
      <c r="M400" s="197"/>
      <c r="N400" s="198"/>
    </row>
    <row r="401" spans="1:14" s="111" customFormat="1" ht="12.75">
      <c r="A401" s="17" t="s">
        <v>25</v>
      </c>
      <c r="B401" s="18">
        <v>35</v>
      </c>
      <c r="C401" s="19">
        <v>14.2</v>
      </c>
      <c r="D401" s="19">
        <v>6.8</v>
      </c>
      <c r="E401" s="24">
        <v>1.267</v>
      </c>
      <c r="F401" s="20">
        <v>810</v>
      </c>
      <c r="G401" s="20">
        <v>659</v>
      </c>
      <c r="H401" s="20">
        <v>424</v>
      </c>
      <c r="I401" s="21">
        <v>800</v>
      </c>
      <c r="J401" s="21">
        <v>600</v>
      </c>
      <c r="K401" s="151">
        <v>465</v>
      </c>
      <c r="L401" s="196">
        <f t="shared" si="9"/>
        <v>759.0332952381711</v>
      </c>
      <c r="M401" s="197"/>
      <c r="N401" s="198"/>
    </row>
    <row r="402" spans="1:14" s="111" customFormat="1" ht="12.75">
      <c r="A402" s="17" t="s">
        <v>26</v>
      </c>
      <c r="B402" s="18">
        <v>35</v>
      </c>
      <c r="C402" s="19">
        <v>16.4</v>
      </c>
      <c r="D402" s="19">
        <v>7.7</v>
      </c>
      <c r="E402" s="8">
        <v>1.267</v>
      </c>
      <c r="F402" s="20">
        <v>952</v>
      </c>
      <c r="G402" s="20">
        <v>775</v>
      </c>
      <c r="H402" s="20">
        <v>498</v>
      </c>
      <c r="I402" s="21">
        <v>1000</v>
      </c>
      <c r="J402" s="21">
        <v>700</v>
      </c>
      <c r="K402" s="168">
        <v>565</v>
      </c>
      <c r="L402" s="196">
        <f t="shared" si="9"/>
        <v>892.0983914404185</v>
      </c>
      <c r="M402" s="197"/>
      <c r="N402" s="198"/>
    </row>
    <row r="403" spans="1:14" s="111" customFormat="1" ht="13.5" thickBot="1">
      <c r="A403" s="26" t="s">
        <v>27</v>
      </c>
      <c r="B403" s="27">
        <v>35</v>
      </c>
      <c r="C403" s="28">
        <v>19.9</v>
      </c>
      <c r="D403" s="28">
        <v>9.068</v>
      </c>
      <c r="E403" s="12">
        <v>1.2264</v>
      </c>
      <c r="F403" s="30">
        <v>1169.9679675327027</v>
      </c>
      <c r="G403" s="30">
        <v>959</v>
      </c>
      <c r="H403" s="30">
        <v>625.3147382945745</v>
      </c>
      <c r="I403" s="32">
        <v>1200</v>
      </c>
      <c r="J403" s="32">
        <v>800</v>
      </c>
      <c r="K403" s="152">
        <v>715</v>
      </c>
      <c r="L403" s="189">
        <f t="shared" si="9"/>
        <v>1098.6369488402636</v>
      </c>
      <c r="M403" s="190"/>
      <c r="N403" s="191"/>
    </row>
    <row r="404" spans="1:14" s="111" customFormat="1" ht="12.75">
      <c r="A404" s="147" t="s">
        <v>165</v>
      </c>
      <c r="B404" s="84"/>
      <c r="C404" s="74"/>
      <c r="D404" s="74"/>
      <c r="E404" s="75"/>
      <c r="F404" s="76"/>
      <c r="G404" s="76"/>
      <c r="H404" s="76"/>
      <c r="I404" s="77"/>
      <c r="J404" s="77"/>
      <c r="K404" s="78"/>
      <c r="L404" s="115"/>
      <c r="M404" s="115"/>
      <c r="N404" s="115"/>
    </row>
    <row r="405" spans="1:14" s="111" customFormat="1" ht="13.5" thickBot="1">
      <c r="A405" s="147"/>
      <c r="B405" s="84"/>
      <c r="C405" s="74"/>
      <c r="D405" s="74"/>
      <c r="E405" s="75"/>
      <c r="F405" s="76"/>
      <c r="G405" s="76"/>
      <c r="H405" s="76"/>
      <c r="I405" s="77"/>
      <c r="J405" s="77"/>
      <c r="K405" s="78"/>
      <c r="L405" s="115"/>
      <c r="M405" s="115"/>
      <c r="N405" s="115"/>
    </row>
    <row r="406" spans="1:14" s="111" customFormat="1" ht="25.5" customHeight="1" thickBot="1">
      <c r="A406" s="236" t="s">
        <v>28</v>
      </c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8"/>
    </row>
    <row r="407" spans="1:14" s="111" customFormat="1" ht="12.75">
      <c r="A407" s="220" t="s">
        <v>1</v>
      </c>
      <c r="B407" s="178" t="s">
        <v>2</v>
      </c>
      <c r="C407" s="178" t="s">
        <v>3</v>
      </c>
      <c r="D407" s="178" t="s">
        <v>4</v>
      </c>
      <c r="E407" s="178" t="s">
        <v>5</v>
      </c>
      <c r="F407" s="180" t="s">
        <v>6</v>
      </c>
      <c r="G407" s="180"/>
      <c r="H407" s="180"/>
      <c r="I407" s="210" t="s">
        <v>7</v>
      </c>
      <c r="J407" s="178" t="s">
        <v>82</v>
      </c>
      <c r="K407" s="231" t="s">
        <v>8</v>
      </c>
      <c r="L407" s="153" t="s">
        <v>93</v>
      </c>
      <c r="M407" s="154" t="s">
        <v>94</v>
      </c>
      <c r="N407" s="155" t="s">
        <v>95</v>
      </c>
    </row>
    <row r="408" spans="1:14" s="111" customFormat="1" ht="13.5" thickBot="1">
      <c r="A408" s="207"/>
      <c r="B408" s="199"/>
      <c r="C408" s="199"/>
      <c r="D408" s="199"/>
      <c r="E408" s="199"/>
      <c r="F408" s="165" t="s">
        <v>9</v>
      </c>
      <c r="G408" s="165" t="s">
        <v>80</v>
      </c>
      <c r="H408" s="165" t="s">
        <v>10</v>
      </c>
      <c r="I408" s="210"/>
      <c r="J408" s="199"/>
      <c r="K408" s="232"/>
      <c r="L408" s="156">
        <f>$D$3</f>
        <v>70</v>
      </c>
      <c r="M408" s="157">
        <f>$F$3</f>
        <v>65</v>
      </c>
      <c r="N408" s="158">
        <f>$H$3</f>
        <v>20</v>
      </c>
    </row>
    <row r="409" spans="1:14" s="111" customFormat="1" ht="12.75">
      <c r="A409" s="142" t="s">
        <v>18</v>
      </c>
      <c r="B409" s="143">
        <v>58</v>
      </c>
      <c r="C409" s="143">
        <v>5.3</v>
      </c>
      <c r="D409" s="143">
        <v>2.5</v>
      </c>
      <c r="E409" s="144">
        <v>1.275</v>
      </c>
      <c r="F409" s="134">
        <v>301.576</v>
      </c>
      <c r="G409" s="134">
        <v>245</v>
      </c>
      <c r="H409" s="145">
        <v>157.23152287219625</v>
      </c>
      <c r="I409" s="15">
        <v>300</v>
      </c>
      <c r="J409" s="15">
        <v>200</v>
      </c>
      <c r="K409" s="150">
        <v>415</v>
      </c>
      <c r="L409" s="211">
        <f aca="true" t="shared" si="10" ref="L409:L428">IF((($F$3-$H$3)/($D$3-$H$3))&lt;0.7,$F409*(($D$3-$F$3)/(LN(($D$3-$H$3)/($F$3-$H$3)))/((75-65)/LN((75-20)/(65-20))))^$E409,$F409*((($D$3+$F$3)/2-$H$3)/((75+65)/2-20))^$E409)</f>
        <v>282.48433762850857</v>
      </c>
      <c r="M409" s="212"/>
      <c r="N409" s="213"/>
    </row>
    <row r="410" spans="1:14" s="111" customFormat="1" ht="12.75">
      <c r="A410" s="33" t="s">
        <v>11</v>
      </c>
      <c r="B410" s="34">
        <v>66</v>
      </c>
      <c r="C410" s="34">
        <v>5.7</v>
      </c>
      <c r="D410" s="34">
        <v>2.7</v>
      </c>
      <c r="E410" s="35">
        <v>1.275</v>
      </c>
      <c r="F410" s="22">
        <v>330.924</v>
      </c>
      <c r="G410" s="22">
        <v>269</v>
      </c>
      <c r="H410" s="36">
        <v>172.5325771114368</v>
      </c>
      <c r="I410" s="21">
        <v>300</v>
      </c>
      <c r="J410" s="21">
        <v>200</v>
      </c>
      <c r="K410" s="151">
        <v>465</v>
      </c>
      <c r="L410" s="196">
        <f t="shared" si="10"/>
        <v>309.9744241762493</v>
      </c>
      <c r="M410" s="197"/>
      <c r="N410" s="198"/>
    </row>
    <row r="411" spans="1:14" s="111" customFormat="1" ht="12.75">
      <c r="A411" s="33" t="s">
        <v>12</v>
      </c>
      <c r="B411" s="34">
        <v>86</v>
      </c>
      <c r="C411" s="34">
        <v>6.6</v>
      </c>
      <c r="D411" s="34">
        <v>3.1</v>
      </c>
      <c r="E411" s="35">
        <v>1.275</v>
      </c>
      <c r="F411" s="22">
        <v>388.608</v>
      </c>
      <c r="G411" s="22">
        <v>316</v>
      </c>
      <c r="H411" s="36">
        <v>202.60706302994416</v>
      </c>
      <c r="I411" s="21">
        <v>400</v>
      </c>
      <c r="J411" s="21">
        <v>300</v>
      </c>
      <c r="K411" s="151">
        <v>565</v>
      </c>
      <c r="L411" s="196">
        <f t="shared" si="10"/>
        <v>364.0066632528432</v>
      </c>
      <c r="M411" s="197"/>
      <c r="N411" s="198"/>
    </row>
    <row r="412" spans="1:14" s="111" customFormat="1" ht="12.75">
      <c r="A412" s="33" t="s">
        <v>19</v>
      </c>
      <c r="B412" s="113">
        <v>75</v>
      </c>
      <c r="C412" s="19">
        <v>7.9</v>
      </c>
      <c r="D412" s="19">
        <v>3.6</v>
      </c>
      <c r="E412" s="8">
        <v>1.275</v>
      </c>
      <c r="F412" s="20">
        <v>469.73807842763097</v>
      </c>
      <c r="G412" s="20">
        <v>382</v>
      </c>
      <c r="H412" s="23">
        <v>244.9055409655794</v>
      </c>
      <c r="I412" s="21">
        <v>500</v>
      </c>
      <c r="J412" s="21">
        <v>300</v>
      </c>
      <c r="K412" s="151">
        <v>715</v>
      </c>
      <c r="L412" s="196">
        <f t="shared" si="10"/>
        <v>440.00069615459364</v>
      </c>
      <c r="M412" s="197"/>
      <c r="N412" s="198"/>
    </row>
    <row r="413" spans="1:14" s="111" customFormat="1" ht="12.75">
      <c r="A413" s="33" t="s">
        <v>81</v>
      </c>
      <c r="B413" s="34">
        <v>58</v>
      </c>
      <c r="C413" s="34">
        <v>7.1</v>
      </c>
      <c r="D413" s="19">
        <v>3.4</v>
      </c>
      <c r="E413" s="35">
        <v>1.271</v>
      </c>
      <c r="F413" s="22">
        <v>396</v>
      </c>
      <c r="G413" s="22">
        <v>322</v>
      </c>
      <c r="H413" s="36">
        <v>207</v>
      </c>
      <c r="I413" s="21">
        <v>400</v>
      </c>
      <c r="J413" s="21">
        <v>300</v>
      </c>
      <c r="K413" s="151">
        <v>415</v>
      </c>
      <c r="L413" s="196">
        <f t="shared" si="10"/>
        <v>371.0068158818626</v>
      </c>
      <c r="M413" s="197"/>
      <c r="N413" s="198"/>
    </row>
    <row r="414" spans="1:14" s="111" customFormat="1" ht="12.75">
      <c r="A414" s="33" t="s">
        <v>83</v>
      </c>
      <c r="B414" s="34">
        <v>66</v>
      </c>
      <c r="C414" s="34">
        <v>7.7</v>
      </c>
      <c r="D414" s="34">
        <v>3.6</v>
      </c>
      <c r="E414" s="35">
        <v>1.271</v>
      </c>
      <c r="F414" s="22">
        <v>434</v>
      </c>
      <c r="G414" s="22">
        <v>353</v>
      </c>
      <c r="H414" s="36">
        <v>227</v>
      </c>
      <c r="I414" s="21">
        <v>400</v>
      </c>
      <c r="J414" s="21">
        <v>300</v>
      </c>
      <c r="K414" s="151">
        <v>465</v>
      </c>
      <c r="L414" s="196">
        <f t="shared" si="10"/>
        <v>406.6084800321423</v>
      </c>
      <c r="M414" s="197"/>
      <c r="N414" s="198"/>
    </row>
    <row r="415" spans="1:14" s="111" customFormat="1" ht="12.75">
      <c r="A415" s="33" t="s">
        <v>84</v>
      </c>
      <c r="B415" s="34">
        <v>86</v>
      </c>
      <c r="C415" s="34">
        <v>8.9</v>
      </c>
      <c r="D415" s="34">
        <v>4.1</v>
      </c>
      <c r="E415" s="35">
        <v>1.271</v>
      </c>
      <c r="F415" s="22">
        <v>510</v>
      </c>
      <c r="G415" s="22">
        <v>415</v>
      </c>
      <c r="H415" s="36">
        <v>266</v>
      </c>
      <c r="I415" s="21">
        <v>500</v>
      </c>
      <c r="J415" s="21">
        <v>400</v>
      </c>
      <c r="K415" s="151">
        <v>565</v>
      </c>
      <c r="L415" s="196">
        <f t="shared" si="10"/>
        <v>477.81180833270184</v>
      </c>
      <c r="M415" s="197"/>
      <c r="N415" s="198"/>
    </row>
    <row r="416" spans="1:14" s="111" customFormat="1" ht="12.75">
      <c r="A416" s="33" t="s">
        <v>85</v>
      </c>
      <c r="B416" s="34">
        <v>75</v>
      </c>
      <c r="C416" s="19">
        <v>10.6</v>
      </c>
      <c r="D416" s="19">
        <v>4.9</v>
      </c>
      <c r="E416" s="35">
        <v>1.271</v>
      </c>
      <c r="F416" s="20">
        <v>627</v>
      </c>
      <c r="G416" s="20">
        <v>510</v>
      </c>
      <c r="H416" s="23">
        <v>328</v>
      </c>
      <c r="I416" s="21">
        <v>600</v>
      </c>
      <c r="J416" s="21">
        <v>400</v>
      </c>
      <c r="K416" s="151">
        <v>715</v>
      </c>
      <c r="L416" s="196">
        <f t="shared" si="10"/>
        <v>587.4274584796158</v>
      </c>
      <c r="M416" s="197"/>
      <c r="N416" s="198"/>
    </row>
    <row r="417" spans="1:14" s="111" customFormat="1" ht="12.75">
      <c r="A417" s="33" t="s">
        <v>20</v>
      </c>
      <c r="B417" s="34">
        <v>58</v>
      </c>
      <c r="C417" s="34">
        <v>8.5</v>
      </c>
      <c r="D417" s="19">
        <v>4.1</v>
      </c>
      <c r="E417" s="35">
        <v>1.267</v>
      </c>
      <c r="F417" s="22">
        <v>472.604</v>
      </c>
      <c r="G417" s="22">
        <v>385</v>
      </c>
      <c r="H417" s="36">
        <v>247.40873418175286</v>
      </c>
      <c r="I417" s="21">
        <v>500</v>
      </c>
      <c r="J417" s="21">
        <v>300</v>
      </c>
      <c r="K417" s="151">
        <v>415</v>
      </c>
      <c r="L417" s="196">
        <f t="shared" si="10"/>
        <v>442.8668783490625</v>
      </c>
      <c r="M417" s="197"/>
      <c r="N417" s="198"/>
    </row>
    <row r="418" spans="1:14" s="111" customFormat="1" ht="12.75">
      <c r="A418" s="33" t="s">
        <v>13</v>
      </c>
      <c r="B418" s="34">
        <v>66</v>
      </c>
      <c r="C418" s="34">
        <v>9.2</v>
      </c>
      <c r="D418" s="34">
        <v>4.4</v>
      </c>
      <c r="E418" s="35">
        <v>1.267</v>
      </c>
      <c r="F418" s="22">
        <v>518.144</v>
      </c>
      <c r="G418" s="22">
        <v>422</v>
      </c>
      <c r="H418" s="36">
        <v>271.2489762335278</v>
      </c>
      <c r="I418" s="21">
        <v>500</v>
      </c>
      <c r="J418" s="21">
        <v>400</v>
      </c>
      <c r="K418" s="151">
        <v>465</v>
      </c>
      <c r="L418" s="196">
        <f t="shared" si="10"/>
        <v>485.54141694800865</v>
      </c>
      <c r="M418" s="197"/>
      <c r="N418" s="198"/>
    </row>
    <row r="419" spans="1:14" s="111" customFormat="1" ht="12.75">
      <c r="A419" s="33" t="s">
        <v>14</v>
      </c>
      <c r="B419" s="34">
        <v>86</v>
      </c>
      <c r="C419" s="34">
        <v>10.6</v>
      </c>
      <c r="D419" s="34">
        <v>5</v>
      </c>
      <c r="E419" s="35">
        <v>1.267</v>
      </c>
      <c r="F419" s="22">
        <v>609.224</v>
      </c>
      <c r="G419" s="22">
        <v>496</v>
      </c>
      <c r="H419" s="36">
        <v>318.9294603370776</v>
      </c>
      <c r="I419" s="21">
        <v>600</v>
      </c>
      <c r="J419" s="21">
        <v>400</v>
      </c>
      <c r="K419" s="151">
        <v>565</v>
      </c>
      <c r="L419" s="196">
        <f t="shared" si="10"/>
        <v>570.8904941459008</v>
      </c>
      <c r="M419" s="197"/>
      <c r="N419" s="198"/>
    </row>
    <row r="420" spans="1:14" s="111" customFormat="1" ht="12.75">
      <c r="A420" s="33" t="s">
        <v>21</v>
      </c>
      <c r="B420" s="113">
        <v>75</v>
      </c>
      <c r="C420" s="19">
        <v>12.7</v>
      </c>
      <c r="D420" s="19">
        <v>5.865</v>
      </c>
      <c r="E420" s="8">
        <v>1.267</v>
      </c>
      <c r="F420" s="20">
        <v>753.3374296345768</v>
      </c>
      <c r="G420" s="20">
        <v>613</v>
      </c>
      <c r="H420" s="23">
        <v>394.37300547102006</v>
      </c>
      <c r="I420" s="21">
        <v>700</v>
      </c>
      <c r="J420" s="21">
        <v>500</v>
      </c>
      <c r="K420" s="151">
        <v>715</v>
      </c>
      <c r="L420" s="196">
        <f t="shared" si="10"/>
        <v>705.9360390639342</v>
      </c>
      <c r="M420" s="197"/>
      <c r="N420" s="198"/>
    </row>
    <row r="421" spans="1:14" s="111" customFormat="1" ht="12.75">
      <c r="A421" s="33" t="s">
        <v>22</v>
      </c>
      <c r="B421" s="34">
        <v>58</v>
      </c>
      <c r="C421" s="34">
        <v>11.4</v>
      </c>
      <c r="D421" s="19">
        <v>5.5</v>
      </c>
      <c r="E421" s="35">
        <v>1.266</v>
      </c>
      <c r="F421" s="22">
        <v>638.32</v>
      </c>
      <c r="G421" s="22">
        <v>520</v>
      </c>
      <c r="H421" s="36">
        <v>334.33199132819703</v>
      </c>
      <c r="I421" s="21">
        <v>600</v>
      </c>
      <c r="J421" s="21">
        <v>400</v>
      </c>
      <c r="K421" s="151">
        <v>415</v>
      </c>
      <c r="L421" s="196">
        <f t="shared" si="10"/>
        <v>598.1864019376816</v>
      </c>
      <c r="M421" s="197"/>
      <c r="N421" s="198"/>
    </row>
    <row r="422" spans="1:14" s="111" customFormat="1" ht="12.75">
      <c r="A422" s="33" t="s">
        <v>15</v>
      </c>
      <c r="B422" s="34">
        <v>66</v>
      </c>
      <c r="C422" s="34">
        <v>12.3</v>
      </c>
      <c r="D422" s="34">
        <v>5.9</v>
      </c>
      <c r="E422" s="35">
        <v>1.266</v>
      </c>
      <c r="F422" s="22">
        <v>699.93</v>
      </c>
      <c r="G422" s="22">
        <v>570</v>
      </c>
      <c r="H422" s="36">
        <v>366.60137656715267</v>
      </c>
      <c r="I422" s="21">
        <v>700</v>
      </c>
      <c r="J422" s="21">
        <v>500</v>
      </c>
      <c r="K422" s="151">
        <v>465</v>
      </c>
      <c r="L422" s="196">
        <f t="shared" si="10"/>
        <v>655.9227476943248</v>
      </c>
      <c r="M422" s="197"/>
      <c r="N422" s="198"/>
    </row>
    <row r="423" spans="1:14" s="111" customFormat="1" ht="12.75">
      <c r="A423" s="33" t="s">
        <v>16</v>
      </c>
      <c r="B423" s="34">
        <v>86</v>
      </c>
      <c r="C423" s="34">
        <v>14.2</v>
      </c>
      <c r="D423" s="34">
        <v>6.7</v>
      </c>
      <c r="E423" s="35">
        <v>1.266</v>
      </c>
      <c r="F423" s="22">
        <v>823.15</v>
      </c>
      <c r="G423" s="22">
        <v>670</v>
      </c>
      <c r="H423" s="36">
        <v>431.1401470450641</v>
      </c>
      <c r="I423" s="21">
        <v>800</v>
      </c>
      <c r="J423" s="21">
        <v>600</v>
      </c>
      <c r="K423" s="151">
        <v>565</v>
      </c>
      <c r="L423" s="196">
        <f t="shared" si="10"/>
        <v>771.3954392076115</v>
      </c>
      <c r="M423" s="197"/>
      <c r="N423" s="198"/>
    </row>
    <row r="424" spans="1:14" s="111" customFormat="1" ht="12.75">
      <c r="A424" s="33" t="s">
        <v>23</v>
      </c>
      <c r="B424" s="113">
        <v>75</v>
      </c>
      <c r="C424" s="19">
        <v>17</v>
      </c>
      <c r="D424" s="19">
        <v>7.857</v>
      </c>
      <c r="E424" s="8">
        <v>1.266</v>
      </c>
      <c r="F424" s="20">
        <v>1006.6071176414464</v>
      </c>
      <c r="G424" s="20">
        <v>819</v>
      </c>
      <c r="H424" s="23">
        <v>527.2292300510737</v>
      </c>
      <c r="I424" s="21">
        <v>1000</v>
      </c>
      <c r="J424" s="21">
        <v>700</v>
      </c>
      <c r="K424" s="151">
        <v>715</v>
      </c>
      <c r="L424" s="196">
        <f t="shared" si="10"/>
        <v>943.3179124370181</v>
      </c>
      <c r="M424" s="197"/>
      <c r="N424" s="198"/>
    </row>
    <row r="425" spans="1:14" s="111" customFormat="1" ht="12.75">
      <c r="A425" s="33" t="s">
        <v>24</v>
      </c>
      <c r="B425" s="34">
        <v>58</v>
      </c>
      <c r="C425" s="34">
        <v>13.4</v>
      </c>
      <c r="D425" s="19">
        <v>6.4</v>
      </c>
      <c r="E425" s="35">
        <v>1.263</v>
      </c>
      <c r="F425" s="22">
        <v>758.953</v>
      </c>
      <c r="G425" s="22">
        <v>618</v>
      </c>
      <c r="H425" s="36">
        <v>398.1254231082649</v>
      </c>
      <c r="I425" s="21">
        <v>700</v>
      </c>
      <c r="J425" s="21">
        <v>500</v>
      </c>
      <c r="K425" s="151">
        <v>415</v>
      </c>
      <c r="L425" s="196">
        <f t="shared" si="10"/>
        <v>711.3442010884565</v>
      </c>
      <c r="M425" s="197"/>
      <c r="N425" s="198"/>
    </row>
    <row r="426" spans="1:14" s="111" customFormat="1" ht="12.75">
      <c r="A426" s="33" t="s">
        <v>25</v>
      </c>
      <c r="B426" s="34">
        <v>66</v>
      </c>
      <c r="C426" s="34">
        <v>14.5</v>
      </c>
      <c r="D426" s="34">
        <v>6.9</v>
      </c>
      <c r="E426" s="35">
        <v>1.263</v>
      </c>
      <c r="F426" s="22">
        <v>831.87</v>
      </c>
      <c r="G426" s="22">
        <v>678</v>
      </c>
      <c r="H426" s="36">
        <v>436.3756329062172</v>
      </c>
      <c r="I426" s="21">
        <v>800</v>
      </c>
      <c r="J426" s="21">
        <v>600</v>
      </c>
      <c r="K426" s="151">
        <v>465</v>
      </c>
      <c r="L426" s="196">
        <f t="shared" si="10"/>
        <v>779.687148689648</v>
      </c>
      <c r="M426" s="197"/>
      <c r="N426" s="198"/>
    </row>
    <row r="427" spans="1:14" s="111" customFormat="1" ht="12.75">
      <c r="A427" s="33" t="s">
        <v>26</v>
      </c>
      <c r="B427" s="34">
        <v>86</v>
      </c>
      <c r="C427" s="34">
        <v>16.7</v>
      </c>
      <c r="D427" s="34">
        <v>7.8</v>
      </c>
      <c r="E427" s="35">
        <v>1.263</v>
      </c>
      <c r="F427" s="22">
        <v>977.704</v>
      </c>
      <c r="G427" s="22">
        <v>796</v>
      </c>
      <c r="H427" s="36">
        <v>512.876052502122</v>
      </c>
      <c r="I427" s="21">
        <v>1000</v>
      </c>
      <c r="J427" s="21">
        <v>700</v>
      </c>
      <c r="K427" s="151">
        <v>565</v>
      </c>
      <c r="L427" s="196">
        <f t="shared" si="10"/>
        <v>916.3730438920306</v>
      </c>
      <c r="M427" s="197"/>
      <c r="N427" s="198"/>
    </row>
    <row r="428" spans="1:20" s="111" customFormat="1" ht="13.5" thickBot="1">
      <c r="A428" s="49" t="s">
        <v>27</v>
      </c>
      <c r="B428" s="146">
        <v>75</v>
      </c>
      <c r="C428" s="28">
        <v>20.1</v>
      </c>
      <c r="D428" s="28">
        <v>9.257</v>
      </c>
      <c r="E428" s="12">
        <v>1.263</v>
      </c>
      <c r="F428" s="30">
        <v>1188.556282797443</v>
      </c>
      <c r="G428" s="30">
        <v>968</v>
      </c>
      <c r="H428" s="31">
        <v>623.4832367441969</v>
      </c>
      <c r="I428" s="32">
        <v>1200</v>
      </c>
      <c r="J428" s="32">
        <v>800</v>
      </c>
      <c r="K428" s="152">
        <v>715</v>
      </c>
      <c r="L428" s="189">
        <f t="shared" si="10"/>
        <v>1113.998652663884</v>
      </c>
      <c r="M428" s="190"/>
      <c r="N428" s="191"/>
      <c r="T428" s="171"/>
    </row>
    <row r="429" spans="1:14" s="111" customFormat="1" ht="12.75">
      <c r="A429" s="147" t="s">
        <v>165</v>
      </c>
      <c r="B429" s="148"/>
      <c r="C429" s="149"/>
      <c r="D429" s="149"/>
      <c r="E429" s="75"/>
      <c r="F429" s="82"/>
      <c r="G429" s="82"/>
      <c r="H429" s="82"/>
      <c r="I429" s="77"/>
      <c r="J429" s="77"/>
      <c r="K429" s="78"/>
      <c r="L429" s="115"/>
      <c r="M429" s="115"/>
      <c r="N429" s="115"/>
    </row>
    <row r="430" spans="2:14" s="111" customFormat="1" ht="9" customHeight="1" thickBot="1">
      <c r="B430" s="84"/>
      <c r="C430" s="74"/>
      <c r="D430" s="74"/>
      <c r="E430" s="75"/>
      <c r="F430" s="76"/>
      <c r="G430" s="76"/>
      <c r="H430" s="76"/>
      <c r="I430" s="77"/>
      <c r="J430" s="77"/>
      <c r="K430" s="78"/>
      <c r="L430" s="115"/>
      <c r="M430" s="115"/>
      <c r="N430" s="115"/>
    </row>
    <row r="431" spans="1:14" ht="25.5" customHeight="1" thickBot="1">
      <c r="A431" s="236" t="s">
        <v>0</v>
      </c>
      <c r="B431" s="237"/>
      <c r="C431" s="237"/>
      <c r="D431" s="237"/>
      <c r="E431" s="237"/>
      <c r="F431" s="237"/>
      <c r="G431" s="237"/>
      <c r="H431" s="237"/>
      <c r="I431" s="237"/>
      <c r="J431" s="237"/>
      <c r="K431" s="237"/>
      <c r="L431" s="237"/>
      <c r="M431" s="237"/>
      <c r="N431" s="238"/>
    </row>
    <row r="432" spans="1:14" ht="12.75" customHeight="1">
      <c r="A432" s="181" t="s">
        <v>1</v>
      </c>
      <c r="B432" s="178" t="s">
        <v>2</v>
      </c>
      <c r="C432" s="178" t="s">
        <v>3</v>
      </c>
      <c r="D432" s="178" t="s">
        <v>4</v>
      </c>
      <c r="E432" s="178" t="s">
        <v>5</v>
      </c>
      <c r="F432" s="180" t="s">
        <v>6</v>
      </c>
      <c r="G432" s="180"/>
      <c r="H432" s="180"/>
      <c r="I432" s="178" t="s">
        <v>7</v>
      </c>
      <c r="J432" s="178" t="s">
        <v>82</v>
      </c>
      <c r="K432" s="231" t="s">
        <v>8</v>
      </c>
      <c r="L432" s="159" t="s">
        <v>93</v>
      </c>
      <c r="M432" s="160" t="s">
        <v>94</v>
      </c>
      <c r="N432" s="161" t="s">
        <v>95</v>
      </c>
    </row>
    <row r="433" spans="1:14" ht="13.5" thickBot="1">
      <c r="A433" s="201"/>
      <c r="B433" s="199"/>
      <c r="C433" s="199"/>
      <c r="D433" s="199"/>
      <c r="E433" s="199"/>
      <c r="F433" s="165" t="s">
        <v>9</v>
      </c>
      <c r="G433" s="165" t="s">
        <v>80</v>
      </c>
      <c r="H433" s="165" t="s">
        <v>10</v>
      </c>
      <c r="I433" s="199"/>
      <c r="J433" s="199"/>
      <c r="K433" s="232"/>
      <c r="L433" s="162">
        <f>$D$3</f>
        <v>70</v>
      </c>
      <c r="M433" s="163">
        <f>$F$3</f>
        <v>65</v>
      </c>
      <c r="N433" s="164">
        <f>$H$3</f>
        <v>20</v>
      </c>
    </row>
    <row r="434" spans="1:14" ht="12.75">
      <c r="A434" s="123" t="s">
        <v>11</v>
      </c>
      <c r="B434" s="38">
        <v>30</v>
      </c>
      <c r="C434" s="141">
        <v>5.7</v>
      </c>
      <c r="D434" s="141">
        <v>2.6</v>
      </c>
      <c r="E434" s="14">
        <v>1.23</v>
      </c>
      <c r="F434" s="38">
        <v>324</v>
      </c>
      <c r="G434" s="38">
        <v>265</v>
      </c>
      <c r="H434" s="38">
        <v>172.85066239574755</v>
      </c>
      <c r="I434" s="124">
        <v>300</v>
      </c>
      <c r="J434" s="124">
        <v>200</v>
      </c>
      <c r="K434" s="150">
        <v>470</v>
      </c>
      <c r="L434" s="192">
        <f>IF(((F3-H3)/(D3-H3))&lt;0.7,F434*((D3-F3)/(LN((D3-H3)/(F3-H3)))/((75-65)/LN((75-20)/(65-20))))^E434,F434*(((D3+F3)/2-H3)/((75+65)/2-20))^E434)</f>
        <v>304.1900783351948</v>
      </c>
      <c r="M434" s="193"/>
      <c r="N434" s="194"/>
    </row>
    <row r="435" spans="1:14" ht="12.75">
      <c r="A435" s="48" t="s">
        <v>12</v>
      </c>
      <c r="B435" s="6">
        <v>30</v>
      </c>
      <c r="C435" s="7">
        <v>6.6</v>
      </c>
      <c r="D435" s="7">
        <v>3</v>
      </c>
      <c r="E435" s="8">
        <v>1.23</v>
      </c>
      <c r="F435" s="6">
        <v>379.85969453104696</v>
      </c>
      <c r="G435" s="6">
        <v>311</v>
      </c>
      <c r="H435" s="6">
        <v>202.6512340035117</v>
      </c>
      <c r="I435" s="20">
        <v>400</v>
      </c>
      <c r="J435" s="20">
        <v>300</v>
      </c>
      <c r="K435" s="151">
        <v>570</v>
      </c>
      <c r="L435" s="196">
        <f>IF((($F$3-$H$3)/($D$3-$H$3))&lt;0.7,$F435*(($D$3-$F$3)/(LN(($D$3-$H$3)/($F$3-$H$3)))/((75-65)/LN((75-20)/(65-20))))^$E435,$F435*((($D$3+$F$3)/2-$H$3)/((75+65)/2-20))^$E435)</f>
        <v>356.63441430797025</v>
      </c>
      <c r="M435" s="197"/>
      <c r="N435" s="198"/>
    </row>
    <row r="436" spans="1:14" ht="12.75">
      <c r="A436" s="48" t="s">
        <v>13</v>
      </c>
      <c r="B436" s="6">
        <v>30</v>
      </c>
      <c r="C436" s="7">
        <v>9.2</v>
      </c>
      <c r="D436" s="7">
        <v>4.2</v>
      </c>
      <c r="E436" s="8">
        <v>1.249</v>
      </c>
      <c r="F436" s="6">
        <v>511.26796106729313</v>
      </c>
      <c r="G436" s="6">
        <v>417</v>
      </c>
      <c r="H436" s="6">
        <v>270.12170976277395</v>
      </c>
      <c r="I436" s="20">
        <v>500</v>
      </c>
      <c r="J436" s="20">
        <v>400</v>
      </c>
      <c r="K436" s="151">
        <v>470</v>
      </c>
      <c r="L436" s="196">
        <f>IF((($F$3-$H$3)/($D$3-$H$3))&lt;0.7,$F436*(($D$3-$F$3)/(LN(($D$3-$H$3)/($F$3-$H$3)))/((75-65)/LN((75-20)/(65-20))))^$E436,$F436*((($D$3+$F$3)/2-$H$3)/((75+65)/2-20))^$E436)</f>
        <v>479.54057671826484</v>
      </c>
      <c r="M436" s="197"/>
      <c r="N436" s="198"/>
    </row>
    <row r="437" spans="1:14" ht="12.75">
      <c r="A437" s="48" t="s">
        <v>14</v>
      </c>
      <c r="B437" s="6">
        <v>30</v>
      </c>
      <c r="C437" s="7">
        <v>10.6</v>
      </c>
      <c r="D437" s="7">
        <v>4.8</v>
      </c>
      <c r="E437" s="8">
        <v>1.249</v>
      </c>
      <c r="F437" s="6">
        <v>599</v>
      </c>
      <c r="G437" s="6">
        <v>489</v>
      </c>
      <c r="H437" s="6">
        <v>316.4737798357857</v>
      </c>
      <c r="I437" s="20">
        <v>600</v>
      </c>
      <c r="J437" s="20">
        <v>500</v>
      </c>
      <c r="K437" s="151">
        <v>570</v>
      </c>
      <c r="L437" s="196">
        <f>IF((($F$3-$H$3)/($D$3-$H$3))&lt;0.7,$F437*(($D$3-$F$3)/(LN(($D$3-$H$3)/($F$3-$H$3)))/((75-65)/LN((75-20)/(65-20))))^$E437,$F437*((($D$3+$F$3)/2-$H$3)/((75+65)/2-20))^$E437)</f>
        <v>561.828292261078</v>
      </c>
      <c r="M437" s="197"/>
      <c r="N437" s="198"/>
    </row>
    <row r="438" spans="1:14" ht="12.75">
      <c r="A438" s="48" t="s">
        <v>15</v>
      </c>
      <c r="B438" s="6">
        <v>30</v>
      </c>
      <c r="C438" s="7">
        <v>12.3</v>
      </c>
      <c r="D438" s="7">
        <v>5.7</v>
      </c>
      <c r="E438" s="8">
        <v>1.244</v>
      </c>
      <c r="F438" s="6">
        <v>705.3615257139631</v>
      </c>
      <c r="G438" s="6">
        <v>576</v>
      </c>
      <c r="H438" s="6">
        <v>373.62155416076297</v>
      </c>
      <c r="I438" s="20">
        <v>700</v>
      </c>
      <c r="J438" s="20">
        <v>500</v>
      </c>
      <c r="K438" s="151">
        <v>470</v>
      </c>
      <c r="L438" s="196">
        <f>IF((($F$3-$H$3)/($D$3-$H$3))&lt;0.7,$F438*(($D$3-$F$3)/(LN(($D$3-$H$3)/($F$3-$H$3)))/((75-65)/LN((75-20)/(65-20))))^$E438,$F438*((($D$3+$F$3)/2-$H$3)/((75+65)/2-20))^$E438)</f>
        <v>661.7591153248296</v>
      </c>
      <c r="M438" s="197"/>
      <c r="N438" s="198"/>
    </row>
    <row r="439" spans="1:14" ht="13.5" thickBot="1">
      <c r="A439" s="88" t="s">
        <v>16</v>
      </c>
      <c r="B439" s="10">
        <v>30</v>
      </c>
      <c r="C439" s="11">
        <v>14.1</v>
      </c>
      <c r="D439" s="11">
        <v>6.4</v>
      </c>
      <c r="E439" s="12">
        <v>1.244</v>
      </c>
      <c r="F439" s="10">
        <v>826</v>
      </c>
      <c r="G439" s="10">
        <v>675</v>
      </c>
      <c r="H439" s="10">
        <v>437.52230946310175</v>
      </c>
      <c r="I439" s="30">
        <v>800</v>
      </c>
      <c r="J439" s="30">
        <v>600</v>
      </c>
      <c r="K439" s="152">
        <v>570</v>
      </c>
      <c r="L439" s="189">
        <f>IF((($F$3-$H$3)/($D$3-$H$3))&lt;0.7,$F439*(($D$3-$F$3)/(LN(($D$3-$H$3)/($F$3-$H$3)))/((75-65)/LN((75-20)/(65-20))))^$E439,$F439*((($D$3+$F$3)/2-$H$3)/((75+65)/2-20))^$E439)</f>
        <v>774.9402389151159</v>
      </c>
      <c r="M439" s="190"/>
      <c r="N439" s="191"/>
    </row>
    <row r="440" ht="12.75">
      <c r="A440" s="147" t="s">
        <v>165</v>
      </c>
    </row>
  </sheetData>
  <sheetProtection password="CAF5" sheet="1" objects="1" scenarios="1"/>
  <mergeCells count="762">
    <mergeCell ref="C356:C357"/>
    <mergeCell ref="D356:D357"/>
    <mergeCell ref="E356:E357"/>
    <mergeCell ref="A336:N336"/>
    <mergeCell ref="A325:N325"/>
    <mergeCell ref="E348:E349"/>
    <mergeCell ref="F348:H348"/>
    <mergeCell ref="I348:I349"/>
    <mergeCell ref="K348:K349"/>
    <mergeCell ref="A348:A349"/>
    <mergeCell ref="B348:B349"/>
    <mergeCell ref="A347:N347"/>
    <mergeCell ref="A320:A321"/>
    <mergeCell ref="B320:B321"/>
    <mergeCell ref="C320:C321"/>
    <mergeCell ref="D320:D321"/>
    <mergeCell ref="E320:E321"/>
    <mergeCell ref="F320:H320"/>
    <mergeCell ref="J348:J349"/>
    <mergeCell ref="C348:C349"/>
    <mergeCell ref="D1:I1"/>
    <mergeCell ref="A373:N373"/>
    <mergeCell ref="A362:N362"/>
    <mergeCell ref="I320:I321"/>
    <mergeCell ref="J320:J321"/>
    <mergeCell ref="K320:K321"/>
    <mergeCell ref="L322:N322"/>
    <mergeCell ref="L323:N323"/>
    <mergeCell ref="A313:N313"/>
    <mergeCell ref="A319:N319"/>
    <mergeCell ref="I49:I50"/>
    <mergeCell ref="D3:E3"/>
    <mergeCell ref="F3:G3"/>
    <mergeCell ref="D2:E2"/>
    <mergeCell ref="F2:G2"/>
    <mergeCell ref="H2:I2"/>
    <mergeCell ref="H3:I3"/>
    <mergeCell ref="A49:A50"/>
    <mergeCell ref="B49:B50"/>
    <mergeCell ref="C49:C50"/>
    <mergeCell ref="D49:D50"/>
    <mergeCell ref="E49:E50"/>
    <mergeCell ref="F49:H49"/>
    <mergeCell ref="I21:I22"/>
    <mergeCell ref="J21:J22"/>
    <mergeCell ref="K21:K22"/>
    <mergeCell ref="L23:N23"/>
    <mergeCell ref="A25:N25"/>
    <mergeCell ref="A48:N48"/>
    <mergeCell ref="B96:B97"/>
    <mergeCell ref="C96:C97"/>
    <mergeCell ref="D96:D97"/>
    <mergeCell ref="A20:N20"/>
    <mergeCell ref="A21:A22"/>
    <mergeCell ref="B21:B22"/>
    <mergeCell ref="C21:C22"/>
    <mergeCell ref="D21:D22"/>
    <mergeCell ref="E21:E22"/>
    <mergeCell ref="F21:H21"/>
    <mergeCell ref="F96:H96"/>
    <mergeCell ref="A268:N268"/>
    <mergeCell ref="A273:N273"/>
    <mergeCell ref="A278:N278"/>
    <mergeCell ref="A228:N228"/>
    <mergeCell ref="A234:N234"/>
    <mergeCell ref="A245:N245"/>
    <mergeCell ref="I96:I97"/>
    <mergeCell ref="J96:J97"/>
    <mergeCell ref="A96:A97"/>
    <mergeCell ref="K407:K408"/>
    <mergeCell ref="J407:J408"/>
    <mergeCell ref="K96:K97"/>
    <mergeCell ref="J279:J280"/>
    <mergeCell ref="K279:K280"/>
    <mergeCell ref="K143:K144"/>
    <mergeCell ref="J150:J151"/>
    <mergeCell ref="K129:K130"/>
    <mergeCell ref="K206:K207"/>
    <mergeCell ref="A298:N298"/>
    <mergeCell ref="B279:B280"/>
    <mergeCell ref="A308:N308"/>
    <mergeCell ref="A256:N256"/>
    <mergeCell ref="K213:K214"/>
    <mergeCell ref="A213:A214"/>
    <mergeCell ref="F279:H279"/>
    <mergeCell ref="I279:I280"/>
    <mergeCell ref="K220:K221"/>
    <mergeCell ref="C279:C280"/>
    <mergeCell ref="D279:D280"/>
    <mergeCell ref="I432:I433"/>
    <mergeCell ref="K432:K433"/>
    <mergeCell ref="K382:K383"/>
    <mergeCell ref="E382:E383"/>
    <mergeCell ref="F382:H382"/>
    <mergeCell ref="J432:J433"/>
    <mergeCell ref="E432:E433"/>
    <mergeCell ref="F432:H432"/>
    <mergeCell ref="A431:N431"/>
    <mergeCell ref="A406:N406"/>
    <mergeCell ref="E264:E265"/>
    <mergeCell ref="E279:E280"/>
    <mergeCell ref="A156:N156"/>
    <mergeCell ref="A149:N149"/>
    <mergeCell ref="A163:N163"/>
    <mergeCell ref="A171:N171"/>
    <mergeCell ref="A172:A173"/>
    <mergeCell ref="J157:J158"/>
    <mergeCell ref="K157:K158"/>
    <mergeCell ref="A279:A280"/>
    <mergeCell ref="I220:I221"/>
    <mergeCell ref="A263:N263"/>
    <mergeCell ref="A219:N219"/>
    <mergeCell ref="A212:N212"/>
    <mergeCell ref="D213:D214"/>
    <mergeCell ref="F213:H213"/>
    <mergeCell ref="I213:I214"/>
    <mergeCell ref="J213:J214"/>
    <mergeCell ref="C213:C214"/>
    <mergeCell ref="B213:B214"/>
    <mergeCell ref="B136:B137"/>
    <mergeCell ref="C143:C144"/>
    <mergeCell ref="D143:D144"/>
    <mergeCell ref="E143:E144"/>
    <mergeCell ref="A142:N142"/>
    <mergeCell ref="B143:B144"/>
    <mergeCell ref="E213:E214"/>
    <mergeCell ref="F206:H206"/>
    <mergeCell ref="I206:I207"/>
    <mergeCell ref="A109:N109"/>
    <mergeCell ref="A136:A137"/>
    <mergeCell ref="K150:K151"/>
    <mergeCell ref="E89:E90"/>
    <mergeCell ref="F89:H89"/>
    <mergeCell ref="I150:I151"/>
    <mergeCell ref="I143:I144"/>
    <mergeCell ref="I136:I137"/>
    <mergeCell ref="J136:J137"/>
    <mergeCell ref="E96:E97"/>
    <mergeCell ref="K136:K137"/>
    <mergeCell ref="C136:C137"/>
    <mergeCell ref="D136:D137"/>
    <mergeCell ref="E136:E137"/>
    <mergeCell ref="F136:H136"/>
    <mergeCell ref="J172:J173"/>
    <mergeCell ref="K172:K173"/>
    <mergeCell ref="C172:C173"/>
    <mergeCell ref="D172:D173"/>
    <mergeCell ref="E172:E173"/>
    <mergeCell ref="J206:J207"/>
    <mergeCell ref="E206:E207"/>
    <mergeCell ref="J129:J130"/>
    <mergeCell ref="F129:H129"/>
    <mergeCell ref="A178:N178"/>
    <mergeCell ref="K164:K165"/>
    <mergeCell ref="C185:C186"/>
    <mergeCell ref="A129:A130"/>
    <mergeCell ref="B129:B130"/>
    <mergeCell ref="C129:C130"/>
    <mergeCell ref="A206:A207"/>
    <mergeCell ref="B206:B207"/>
    <mergeCell ref="C206:C207"/>
    <mergeCell ref="D206:D207"/>
    <mergeCell ref="E129:E130"/>
    <mergeCell ref="I129:I130"/>
    <mergeCell ref="D129:D130"/>
    <mergeCell ref="F172:H172"/>
    <mergeCell ref="I172:I173"/>
    <mergeCell ref="B172:B173"/>
    <mergeCell ref="A220:A221"/>
    <mergeCell ref="B220:B221"/>
    <mergeCell ref="J220:J221"/>
    <mergeCell ref="A257:A258"/>
    <mergeCell ref="B257:B258"/>
    <mergeCell ref="C257:C258"/>
    <mergeCell ref="D257:D258"/>
    <mergeCell ref="F257:H257"/>
    <mergeCell ref="I257:I258"/>
    <mergeCell ref="A229:A230"/>
    <mergeCell ref="B229:B230"/>
    <mergeCell ref="K289:K290"/>
    <mergeCell ref="A289:A290"/>
    <mergeCell ref="B289:B290"/>
    <mergeCell ref="C289:C290"/>
    <mergeCell ref="D289:D290"/>
    <mergeCell ref="E289:E290"/>
    <mergeCell ref="F289:H289"/>
    <mergeCell ref="I289:I290"/>
    <mergeCell ref="E257:E258"/>
    <mergeCell ref="I363:I364"/>
    <mergeCell ref="C382:C383"/>
    <mergeCell ref="J382:J383"/>
    <mergeCell ref="A381:N381"/>
    <mergeCell ref="E374:E375"/>
    <mergeCell ref="F374:H374"/>
    <mergeCell ref="I374:I375"/>
    <mergeCell ref="L378:N378"/>
    <mergeCell ref="L376:N376"/>
    <mergeCell ref="L377:N377"/>
    <mergeCell ref="J356:J357"/>
    <mergeCell ref="C363:C364"/>
    <mergeCell ref="F356:H356"/>
    <mergeCell ref="I356:I357"/>
    <mergeCell ref="B363:B364"/>
    <mergeCell ref="A382:A383"/>
    <mergeCell ref="B382:B383"/>
    <mergeCell ref="D382:D383"/>
    <mergeCell ref="I382:I383"/>
    <mergeCell ref="D363:D364"/>
    <mergeCell ref="K356:K357"/>
    <mergeCell ref="D348:D349"/>
    <mergeCell ref="A355:N355"/>
    <mergeCell ref="A356:A357"/>
    <mergeCell ref="B356:B357"/>
    <mergeCell ref="A432:A433"/>
    <mergeCell ref="B432:B433"/>
    <mergeCell ref="C432:C433"/>
    <mergeCell ref="D432:D433"/>
    <mergeCell ref="A363:A364"/>
    <mergeCell ref="K374:K375"/>
    <mergeCell ref="J374:J375"/>
    <mergeCell ref="A374:A375"/>
    <mergeCell ref="B374:B375"/>
    <mergeCell ref="C374:C375"/>
    <mergeCell ref="D374:D375"/>
    <mergeCell ref="K363:K364"/>
    <mergeCell ref="F363:H363"/>
    <mergeCell ref="I326:I327"/>
    <mergeCell ref="K326:K327"/>
    <mergeCell ref="J326:J327"/>
    <mergeCell ref="E42:E43"/>
    <mergeCell ref="F42:H42"/>
    <mergeCell ref="I42:I43"/>
    <mergeCell ref="K42:K43"/>
    <mergeCell ref="J42:J43"/>
    <mergeCell ref="J143:J144"/>
    <mergeCell ref="A326:A327"/>
    <mergeCell ref="B326:B327"/>
    <mergeCell ref="C326:C327"/>
    <mergeCell ref="D326:D327"/>
    <mergeCell ref="E326:E327"/>
    <mergeCell ref="F326:H326"/>
    <mergeCell ref="E220:E221"/>
    <mergeCell ref="F220:H220"/>
    <mergeCell ref="B164:B165"/>
    <mergeCell ref="K337:K338"/>
    <mergeCell ref="J337:J338"/>
    <mergeCell ref="A337:A338"/>
    <mergeCell ref="B337:B338"/>
    <mergeCell ref="C337:C338"/>
    <mergeCell ref="D337:D338"/>
    <mergeCell ref="K257:K258"/>
    <mergeCell ref="J257:J258"/>
    <mergeCell ref="F229:H229"/>
    <mergeCell ref="I229:I230"/>
    <mergeCell ref="K229:K230"/>
    <mergeCell ref="J229:J230"/>
    <mergeCell ref="K235:K236"/>
    <mergeCell ref="J235:J236"/>
    <mergeCell ref="I246:I247"/>
    <mergeCell ref="J246:J247"/>
    <mergeCell ref="C229:C230"/>
    <mergeCell ref="D229:D230"/>
    <mergeCell ref="E229:E230"/>
    <mergeCell ref="F143:H143"/>
    <mergeCell ref="E150:E151"/>
    <mergeCell ref="F150:H150"/>
    <mergeCell ref="C220:C221"/>
    <mergeCell ref="D220:D221"/>
    <mergeCell ref="D157:D158"/>
    <mergeCell ref="E157:E158"/>
    <mergeCell ref="A150:A151"/>
    <mergeCell ref="B150:B151"/>
    <mergeCell ref="C150:C151"/>
    <mergeCell ref="D150:D151"/>
    <mergeCell ref="A143:A144"/>
    <mergeCell ref="A122:A123"/>
    <mergeCell ref="B122:B123"/>
    <mergeCell ref="C122:C123"/>
    <mergeCell ref="K110:K111"/>
    <mergeCell ref="K115:K116"/>
    <mergeCell ref="K89:K90"/>
    <mergeCell ref="A103:A104"/>
    <mergeCell ref="B103:B104"/>
    <mergeCell ref="C103:C104"/>
    <mergeCell ref="D103:D104"/>
    <mergeCell ref="E103:E104"/>
    <mergeCell ref="F103:H103"/>
    <mergeCell ref="I103:I104"/>
    <mergeCell ref="C164:C165"/>
    <mergeCell ref="K103:K104"/>
    <mergeCell ref="E164:E165"/>
    <mergeCell ref="F164:H164"/>
    <mergeCell ref="I164:I165"/>
    <mergeCell ref="I157:I158"/>
    <mergeCell ref="J103:J104"/>
    <mergeCell ref="I110:I111"/>
    <mergeCell ref="J110:J111"/>
    <mergeCell ref="F110:H110"/>
    <mergeCell ref="A179:A180"/>
    <mergeCell ref="D164:D165"/>
    <mergeCell ref="K264:K265"/>
    <mergeCell ref="A79:A80"/>
    <mergeCell ref="B79:B80"/>
    <mergeCell ref="C79:C80"/>
    <mergeCell ref="D79:D80"/>
    <mergeCell ref="E79:E80"/>
    <mergeCell ref="F79:H79"/>
    <mergeCell ref="I79:I80"/>
    <mergeCell ref="A274:A275"/>
    <mergeCell ref="K79:K80"/>
    <mergeCell ref="J79:J80"/>
    <mergeCell ref="E274:E275"/>
    <mergeCell ref="F274:H274"/>
    <mergeCell ref="K274:K275"/>
    <mergeCell ref="A205:N205"/>
    <mergeCell ref="A264:A265"/>
    <mergeCell ref="B264:B265"/>
    <mergeCell ref="C264:C265"/>
    <mergeCell ref="A299:A300"/>
    <mergeCell ref="B299:B300"/>
    <mergeCell ref="C299:C300"/>
    <mergeCell ref="D299:D300"/>
    <mergeCell ref="E299:E300"/>
    <mergeCell ref="A288:N288"/>
    <mergeCell ref="F299:H299"/>
    <mergeCell ref="I299:I300"/>
    <mergeCell ref="K299:K300"/>
    <mergeCell ref="J299:J300"/>
    <mergeCell ref="C269:C270"/>
    <mergeCell ref="K309:K310"/>
    <mergeCell ref="J309:J310"/>
    <mergeCell ref="E309:E310"/>
    <mergeCell ref="F309:H309"/>
    <mergeCell ref="I309:I310"/>
    <mergeCell ref="I274:I275"/>
    <mergeCell ref="C274:C275"/>
    <mergeCell ref="D274:D275"/>
    <mergeCell ref="K269:K270"/>
    <mergeCell ref="I34:I35"/>
    <mergeCell ref="K34:K35"/>
    <mergeCell ref="J34:J35"/>
    <mergeCell ref="I269:I270"/>
    <mergeCell ref="J269:J270"/>
    <mergeCell ref="D269:D270"/>
    <mergeCell ref="D264:D265"/>
    <mergeCell ref="D185:D186"/>
    <mergeCell ref="E185:E186"/>
    <mergeCell ref="F185:H185"/>
    <mergeCell ref="A407:A408"/>
    <mergeCell ref="B407:B408"/>
    <mergeCell ref="C407:C408"/>
    <mergeCell ref="D407:D408"/>
    <mergeCell ref="E34:E35"/>
    <mergeCell ref="F34:H34"/>
    <mergeCell ref="A309:A310"/>
    <mergeCell ref="B309:B310"/>
    <mergeCell ref="C309:C310"/>
    <mergeCell ref="D309:D310"/>
    <mergeCell ref="E407:E408"/>
    <mergeCell ref="F407:H407"/>
    <mergeCell ref="I407:I408"/>
    <mergeCell ref="J289:J290"/>
    <mergeCell ref="J274:J275"/>
    <mergeCell ref="E337:E338"/>
    <mergeCell ref="F337:H337"/>
    <mergeCell ref="I337:I338"/>
    <mergeCell ref="J363:J364"/>
    <mergeCell ref="E363:E364"/>
    <mergeCell ref="A235:A236"/>
    <mergeCell ref="B235:B236"/>
    <mergeCell ref="C235:C236"/>
    <mergeCell ref="A246:A247"/>
    <mergeCell ref="B246:B247"/>
    <mergeCell ref="E235:E236"/>
    <mergeCell ref="F235:H235"/>
    <mergeCell ref="I235:I236"/>
    <mergeCell ref="A157:A158"/>
    <mergeCell ref="B157:B158"/>
    <mergeCell ref="C157:C158"/>
    <mergeCell ref="F157:H157"/>
    <mergeCell ref="D235:D236"/>
    <mergeCell ref="A185:A186"/>
    <mergeCell ref="B185:B186"/>
    <mergeCell ref="B179:B180"/>
    <mergeCell ref="K246:K247"/>
    <mergeCell ref="C246:C247"/>
    <mergeCell ref="D246:D247"/>
    <mergeCell ref="E246:E247"/>
    <mergeCell ref="F246:H246"/>
    <mergeCell ref="K26:K27"/>
    <mergeCell ref="I185:I186"/>
    <mergeCell ref="J185:J186"/>
    <mergeCell ref="A184:N184"/>
    <mergeCell ref="J164:J165"/>
    <mergeCell ref="A34:A35"/>
    <mergeCell ref="B34:B35"/>
    <mergeCell ref="C34:C35"/>
    <mergeCell ref="D34:D35"/>
    <mergeCell ref="E26:E27"/>
    <mergeCell ref="J49:J50"/>
    <mergeCell ref="J26:J27"/>
    <mergeCell ref="I26:I27"/>
    <mergeCell ref="A26:A27"/>
    <mergeCell ref="B26:B27"/>
    <mergeCell ref="L166:N166"/>
    <mergeCell ref="L167:N167"/>
    <mergeCell ref="L168:N168"/>
    <mergeCell ref="K185:K186"/>
    <mergeCell ref="A164:A165"/>
    <mergeCell ref="J264:J265"/>
    <mergeCell ref="F264:H264"/>
    <mergeCell ref="I264:I265"/>
    <mergeCell ref="L187:N187"/>
    <mergeCell ref="L209:N209"/>
    <mergeCell ref="C26:C27"/>
    <mergeCell ref="D26:D27"/>
    <mergeCell ref="F26:H26"/>
    <mergeCell ref="L439:N439"/>
    <mergeCell ref="L435:N435"/>
    <mergeCell ref="L436:N436"/>
    <mergeCell ref="L437:N437"/>
    <mergeCell ref="L438:N438"/>
    <mergeCell ref="L434:N434"/>
    <mergeCell ref="L385:N385"/>
    <mergeCell ref="L386:N386"/>
    <mergeCell ref="L387:N387"/>
    <mergeCell ref="L388:N388"/>
    <mergeCell ref="A269:A270"/>
    <mergeCell ref="E269:E270"/>
    <mergeCell ref="F269:H269"/>
    <mergeCell ref="L384:N384"/>
    <mergeCell ref="B274:B275"/>
    <mergeCell ref="B269:B270"/>
    <mergeCell ref="L366:N366"/>
    <mergeCell ref="L393:N393"/>
    <mergeCell ref="L394:N394"/>
    <mergeCell ref="L395:N395"/>
    <mergeCell ref="L396:N396"/>
    <mergeCell ref="L389:N389"/>
    <mergeCell ref="L390:N390"/>
    <mergeCell ref="L391:N391"/>
    <mergeCell ref="L392:N392"/>
    <mergeCell ref="L401:N401"/>
    <mergeCell ref="L402:N402"/>
    <mergeCell ref="L403:N403"/>
    <mergeCell ref="L409:N409"/>
    <mergeCell ref="L397:N397"/>
    <mergeCell ref="L398:N398"/>
    <mergeCell ref="L399:N399"/>
    <mergeCell ref="L400:N400"/>
    <mergeCell ref="L414:N414"/>
    <mergeCell ref="L415:N415"/>
    <mergeCell ref="L416:N416"/>
    <mergeCell ref="L417:N417"/>
    <mergeCell ref="L410:N410"/>
    <mergeCell ref="L411:N411"/>
    <mergeCell ref="L412:N412"/>
    <mergeCell ref="L413:N413"/>
    <mergeCell ref="L422:N422"/>
    <mergeCell ref="L423:N423"/>
    <mergeCell ref="L424:N424"/>
    <mergeCell ref="L425:N425"/>
    <mergeCell ref="L418:N418"/>
    <mergeCell ref="L419:N419"/>
    <mergeCell ref="L420:N420"/>
    <mergeCell ref="L421:N421"/>
    <mergeCell ref="L292:N292"/>
    <mergeCell ref="L305:N305"/>
    <mergeCell ref="L426:N426"/>
    <mergeCell ref="L427:N427"/>
    <mergeCell ref="L428:N428"/>
    <mergeCell ref="L188:N188"/>
    <mergeCell ref="L210:N210"/>
    <mergeCell ref="L259:N259"/>
    <mergeCell ref="L231:N231"/>
    <mergeCell ref="L232:N232"/>
    <mergeCell ref="L241:N241"/>
    <mergeCell ref="L242:N242"/>
    <mergeCell ref="L250:N250"/>
    <mergeCell ref="L251:N251"/>
    <mergeCell ref="L260:N260"/>
    <mergeCell ref="L291:N291"/>
    <mergeCell ref="L261:N261"/>
    <mergeCell ref="L271:N271"/>
    <mergeCell ref="L153:N153"/>
    <mergeCell ref="L154:N154"/>
    <mergeCell ref="L107:N107"/>
    <mergeCell ref="L100:N100"/>
    <mergeCell ref="L145:N145"/>
    <mergeCell ref="L152:N152"/>
    <mergeCell ref="L146:N146"/>
    <mergeCell ref="L147:N147"/>
    <mergeCell ref="L138:N138"/>
    <mergeCell ref="L139:N139"/>
    <mergeCell ref="L159:N159"/>
    <mergeCell ref="A95:N95"/>
    <mergeCell ref="A102:N102"/>
    <mergeCell ref="A110:A111"/>
    <mergeCell ref="B110:B111"/>
    <mergeCell ref="L131:N131"/>
    <mergeCell ref="L105:N105"/>
    <mergeCell ref="L106:N106"/>
    <mergeCell ref="L99:N99"/>
    <mergeCell ref="L98:N98"/>
    <mergeCell ref="L92:N92"/>
    <mergeCell ref="L93:N93"/>
    <mergeCell ref="J89:J90"/>
    <mergeCell ref="I89:I90"/>
    <mergeCell ref="A66:N66"/>
    <mergeCell ref="A67:A68"/>
    <mergeCell ref="A89:A90"/>
    <mergeCell ref="B89:B90"/>
    <mergeCell ref="C89:C90"/>
    <mergeCell ref="D89:D90"/>
    <mergeCell ref="L30:N30"/>
    <mergeCell ref="L31:N31"/>
    <mergeCell ref="L85:N85"/>
    <mergeCell ref="L86:N86"/>
    <mergeCell ref="L53:N53"/>
    <mergeCell ref="A55:N55"/>
    <mergeCell ref="L84:N84"/>
    <mergeCell ref="F61:H61"/>
    <mergeCell ref="I61:I62"/>
    <mergeCell ref="J61:J62"/>
    <mergeCell ref="L29:N29"/>
    <mergeCell ref="L311:N311"/>
    <mergeCell ref="L266:N266"/>
    <mergeCell ref="L249:N249"/>
    <mergeCell ref="L252:N252"/>
    <mergeCell ref="L253:N253"/>
    <mergeCell ref="L224:N224"/>
    <mergeCell ref="L222:N222"/>
    <mergeCell ref="L223:N223"/>
    <mergeCell ref="L225:N225"/>
    <mergeCell ref="L45:N45"/>
    <mergeCell ref="L46:N46"/>
    <mergeCell ref="A42:A43"/>
    <mergeCell ref="B42:B43"/>
    <mergeCell ref="C42:C43"/>
    <mergeCell ref="L36:N36"/>
    <mergeCell ref="L37:N37"/>
    <mergeCell ref="L38:N38"/>
    <mergeCell ref="L39:N39"/>
    <mergeCell ref="D42:D43"/>
    <mergeCell ref="L276:N276"/>
    <mergeCell ref="A33:N33"/>
    <mergeCell ref="A56:A57"/>
    <mergeCell ref="B56:B57"/>
    <mergeCell ref="C56:C57"/>
    <mergeCell ref="D56:D57"/>
    <mergeCell ref="E56:E57"/>
    <mergeCell ref="F56:H56"/>
    <mergeCell ref="I56:I57"/>
    <mergeCell ref="A41:N41"/>
    <mergeCell ref="J56:J57"/>
    <mergeCell ref="K56:K57"/>
    <mergeCell ref="L58:N58"/>
    <mergeCell ref="A60:N60"/>
    <mergeCell ref="A61:A62"/>
    <mergeCell ref="L28:N28"/>
    <mergeCell ref="K49:K50"/>
    <mergeCell ref="L51:N51"/>
    <mergeCell ref="L52:N52"/>
    <mergeCell ref="L44:N44"/>
    <mergeCell ref="B67:B68"/>
    <mergeCell ref="C67:C68"/>
    <mergeCell ref="D67:D68"/>
    <mergeCell ref="E61:E62"/>
    <mergeCell ref="K61:K62"/>
    <mergeCell ref="L63:N63"/>
    <mergeCell ref="L64:N64"/>
    <mergeCell ref="B61:B62"/>
    <mergeCell ref="C61:C62"/>
    <mergeCell ref="D61:D62"/>
    <mergeCell ref="L70:N70"/>
    <mergeCell ref="L189:N189"/>
    <mergeCell ref="A191:N191"/>
    <mergeCell ref="A192:A193"/>
    <mergeCell ref="B192:B193"/>
    <mergeCell ref="C192:C193"/>
    <mergeCell ref="D192:D193"/>
    <mergeCell ref="E192:E193"/>
    <mergeCell ref="F192:H192"/>
    <mergeCell ref="I192:I193"/>
    <mergeCell ref="A78:N78"/>
    <mergeCell ref="L91:N91"/>
    <mergeCell ref="L160:N160"/>
    <mergeCell ref="L161:N161"/>
    <mergeCell ref="E67:E68"/>
    <mergeCell ref="F67:H67"/>
    <mergeCell ref="I67:I68"/>
    <mergeCell ref="J67:J68"/>
    <mergeCell ref="K67:K68"/>
    <mergeCell ref="L69:N69"/>
    <mergeCell ref="L81:N81"/>
    <mergeCell ref="L215:N215"/>
    <mergeCell ref="L216:N216"/>
    <mergeCell ref="L217:N217"/>
    <mergeCell ref="A72:N72"/>
    <mergeCell ref="A73:A74"/>
    <mergeCell ref="B73:B74"/>
    <mergeCell ref="C73:C74"/>
    <mergeCell ref="D73:D74"/>
    <mergeCell ref="E73:E74"/>
    <mergeCell ref="L140:N140"/>
    <mergeCell ref="F73:H73"/>
    <mergeCell ref="I73:I74"/>
    <mergeCell ref="J73:J74"/>
    <mergeCell ref="K73:K74"/>
    <mergeCell ref="L75:N75"/>
    <mergeCell ref="L76:N76"/>
    <mergeCell ref="J115:J116"/>
    <mergeCell ref="A128:N128"/>
    <mergeCell ref="L125:N125"/>
    <mergeCell ref="L208:N208"/>
    <mergeCell ref="L132:N132"/>
    <mergeCell ref="L133:N133"/>
    <mergeCell ref="L82:N82"/>
    <mergeCell ref="L83:N83"/>
    <mergeCell ref="A88:N88"/>
    <mergeCell ref="C110:C111"/>
    <mergeCell ref="D110:D111"/>
    <mergeCell ref="E110:E111"/>
    <mergeCell ref="D122:D123"/>
    <mergeCell ref="L240:N240"/>
    <mergeCell ref="L112:N112"/>
    <mergeCell ref="A115:A116"/>
    <mergeCell ref="B115:B116"/>
    <mergeCell ref="L124:N124"/>
    <mergeCell ref="C115:C116"/>
    <mergeCell ref="D115:D116"/>
    <mergeCell ref="E115:E116"/>
    <mergeCell ref="F115:H115"/>
    <mergeCell ref="I115:I116"/>
    <mergeCell ref="L306:N306"/>
    <mergeCell ref="L295:N295"/>
    <mergeCell ref="L296:N296"/>
    <mergeCell ref="L301:N301"/>
    <mergeCell ref="L302:N302"/>
    <mergeCell ref="L126:N126"/>
    <mergeCell ref="L293:N293"/>
    <mergeCell ref="A135:N135"/>
    <mergeCell ref="L281:N281"/>
    <mergeCell ref="L282:N282"/>
    <mergeCell ref="L283:N283"/>
    <mergeCell ref="L284:N284"/>
    <mergeCell ref="L202:N202"/>
    <mergeCell ref="L203:N203"/>
    <mergeCell ref="L237:N237"/>
    <mergeCell ref="E122:E123"/>
    <mergeCell ref="F122:H122"/>
    <mergeCell ref="I122:I123"/>
    <mergeCell ref="J122:J123"/>
    <mergeCell ref="K122:K123"/>
    <mergeCell ref="L343:N343"/>
    <mergeCell ref="L344:N344"/>
    <mergeCell ref="L117:N117"/>
    <mergeCell ref="A114:N114"/>
    <mergeCell ref="L118:N118"/>
    <mergeCell ref="L119:N119"/>
    <mergeCell ref="A121:N121"/>
    <mergeCell ref="L174:N174"/>
    <mergeCell ref="L175:N175"/>
    <mergeCell ref="L176:N176"/>
    <mergeCell ref="K179:K180"/>
    <mergeCell ref="L181:N181"/>
    <mergeCell ref="L339:N339"/>
    <mergeCell ref="L340:N340"/>
    <mergeCell ref="L341:N341"/>
    <mergeCell ref="L342:N342"/>
    <mergeCell ref="L294:N294"/>
    <mergeCell ref="L285:N285"/>
    <mergeCell ref="L286:N286"/>
    <mergeCell ref="L303:N303"/>
    <mergeCell ref="C179:C180"/>
    <mergeCell ref="D179:D180"/>
    <mergeCell ref="E179:E180"/>
    <mergeCell ref="F179:H179"/>
    <mergeCell ref="I179:I180"/>
    <mergeCell ref="J179:J180"/>
    <mergeCell ref="A199:A200"/>
    <mergeCell ref="L328:N328"/>
    <mergeCell ref="L329:N329"/>
    <mergeCell ref="L330:N330"/>
    <mergeCell ref="L331:N331"/>
    <mergeCell ref="L332:N332"/>
    <mergeCell ref="L304:N304"/>
    <mergeCell ref="L248:N248"/>
    <mergeCell ref="L238:N238"/>
    <mergeCell ref="L239:N239"/>
    <mergeCell ref="L201:N201"/>
    <mergeCell ref="L351:N351"/>
    <mergeCell ref="L352:N352"/>
    <mergeCell ref="L182:N182"/>
    <mergeCell ref="J192:J193"/>
    <mergeCell ref="K192:K193"/>
    <mergeCell ref="L194:N194"/>
    <mergeCell ref="L195:N195"/>
    <mergeCell ref="L196:N196"/>
    <mergeCell ref="A198:N198"/>
    <mergeCell ref="D199:D200"/>
    <mergeCell ref="E199:E200"/>
    <mergeCell ref="F199:H199"/>
    <mergeCell ref="I199:I200"/>
    <mergeCell ref="J199:J200"/>
    <mergeCell ref="K199:K200"/>
    <mergeCell ref="L369:N369"/>
    <mergeCell ref="L370:N370"/>
    <mergeCell ref="L350:N350"/>
    <mergeCell ref="L358:N358"/>
    <mergeCell ref="L359:N359"/>
    <mergeCell ref="L360:N360"/>
    <mergeCell ref="L365:N365"/>
    <mergeCell ref="L367:N367"/>
    <mergeCell ref="L368:N368"/>
    <mergeCell ref="L316:N316"/>
    <mergeCell ref="L317:N317"/>
    <mergeCell ref="A314:A315"/>
    <mergeCell ref="B314:B315"/>
    <mergeCell ref="C314:C315"/>
    <mergeCell ref="D314:D315"/>
    <mergeCell ref="E314:E315"/>
    <mergeCell ref="F314:H314"/>
    <mergeCell ref="L333:N333"/>
    <mergeCell ref="K6:K7"/>
    <mergeCell ref="I314:I315"/>
    <mergeCell ref="J314:J315"/>
    <mergeCell ref="K314:K315"/>
    <mergeCell ref="A10:N10"/>
    <mergeCell ref="A11:A12"/>
    <mergeCell ref="B11:B12"/>
    <mergeCell ref="C11:C12"/>
    <mergeCell ref="B199:B200"/>
    <mergeCell ref="C199:C200"/>
    <mergeCell ref="L8:N8"/>
    <mergeCell ref="A5:N5"/>
    <mergeCell ref="A6:A7"/>
    <mergeCell ref="B6:B7"/>
    <mergeCell ref="C6:C7"/>
    <mergeCell ref="D6:D7"/>
    <mergeCell ref="E6:E7"/>
    <mergeCell ref="F6:H6"/>
    <mergeCell ref="I6:I7"/>
    <mergeCell ref="J11:J12"/>
    <mergeCell ref="K11:K12"/>
    <mergeCell ref="K16:K17"/>
    <mergeCell ref="J6:J7"/>
    <mergeCell ref="L13:N13"/>
    <mergeCell ref="A15:N15"/>
    <mergeCell ref="D11:D12"/>
    <mergeCell ref="E11:E12"/>
    <mergeCell ref="F11:H11"/>
    <mergeCell ref="I11:I12"/>
    <mergeCell ref="L18:N18"/>
    <mergeCell ref="E16:E17"/>
    <mergeCell ref="F16:H16"/>
    <mergeCell ref="I16:I17"/>
    <mergeCell ref="J16:J17"/>
    <mergeCell ref="A16:A17"/>
    <mergeCell ref="B16:B17"/>
    <mergeCell ref="C16:C17"/>
    <mergeCell ref="D16:D17"/>
  </mergeCells>
  <printOptions/>
  <pageMargins left="0.787401575" right="0.787401575" top="0.984251969" bottom="0.984251969" header="0.4921259845" footer="0.4921259845"/>
  <pageSetup fitToHeight="3" fitToWidth="1" horizontalDpi="600" verticalDpi="600" orientation="portrait" paperSize="8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0"/>
  <sheetViews>
    <sheetView tabSelected="1" zoomScalePageLayoutView="0" workbookViewId="0" topLeftCell="A1">
      <pane ySplit="3" topLeftCell="A163" activePane="bottomLeft" state="frozen"/>
      <selection pane="topLeft" activeCell="A1" sqref="A1"/>
      <selection pane="bottomLeft" activeCell="A114" sqref="A114:N114"/>
    </sheetView>
  </sheetViews>
  <sheetFormatPr defaultColWidth="9.140625" defaultRowHeight="12.75"/>
  <cols>
    <col min="9" max="9" width="9.421875" style="72" customWidth="1"/>
    <col min="10" max="10" width="10.28125" style="72" customWidth="1"/>
    <col min="11" max="11" width="9.140625" style="0" customWidth="1"/>
    <col min="12" max="14" width="3.57421875" style="114" customWidth="1"/>
  </cols>
  <sheetData>
    <row r="1" spans="2:9" ht="12.75">
      <c r="B1" s="111"/>
      <c r="C1" s="169"/>
      <c r="D1" s="250" t="s">
        <v>177</v>
      </c>
      <c r="E1" s="251"/>
      <c r="F1" s="251"/>
      <c r="G1" s="251"/>
      <c r="H1" s="251"/>
      <c r="I1" s="252"/>
    </row>
    <row r="2" spans="2:9" ht="15">
      <c r="B2" s="111"/>
      <c r="C2" s="111"/>
      <c r="D2" s="246" t="s">
        <v>93</v>
      </c>
      <c r="E2" s="247"/>
      <c r="F2" s="247" t="s">
        <v>94</v>
      </c>
      <c r="G2" s="247"/>
      <c r="H2" s="247" t="s">
        <v>95</v>
      </c>
      <c r="I2" s="248"/>
    </row>
    <row r="3" spans="2:9" ht="16.5" thickBot="1">
      <c r="B3" s="111"/>
      <c r="C3" s="111"/>
      <c r="D3" s="244">
        <v>70</v>
      </c>
      <c r="E3" s="245"/>
      <c r="F3" s="245">
        <v>40</v>
      </c>
      <c r="G3" s="245"/>
      <c r="H3" s="245">
        <v>20</v>
      </c>
      <c r="I3" s="249"/>
    </row>
    <row r="4" ht="13.5" thickBot="1"/>
    <row r="5" spans="1:14" ht="25.5" customHeight="1" thickBot="1">
      <c r="A5" s="184" t="s">
        <v>131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1:14" ht="12.75">
      <c r="A6" s="181" t="s">
        <v>178</v>
      </c>
      <c r="B6" s="178" t="s">
        <v>179</v>
      </c>
      <c r="C6" s="178" t="s">
        <v>180</v>
      </c>
      <c r="D6" s="178" t="s">
        <v>181</v>
      </c>
      <c r="E6" s="178" t="s">
        <v>182</v>
      </c>
      <c r="F6" s="180" t="s">
        <v>183</v>
      </c>
      <c r="G6" s="180"/>
      <c r="H6" s="180"/>
      <c r="I6" s="178" t="s">
        <v>185</v>
      </c>
      <c r="J6" s="178" t="s">
        <v>186</v>
      </c>
      <c r="K6" s="178" t="s">
        <v>187</v>
      </c>
      <c r="L6" s="159" t="s">
        <v>93</v>
      </c>
      <c r="M6" s="160" t="s">
        <v>94</v>
      </c>
      <c r="N6" s="161" t="s">
        <v>95</v>
      </c>
    </row>
    <row r="7" spans="1:14" ht="13.5" thickBot="1">
      <c r="A7" s="182"/>
      <c r="B7" s="179"/>
      <c r="C7" s="179"/>
      <c r="D7" s="179"/>
      <c r="E7" s="179"/>
      <c r="F7" s="166" t="s">
        <v>9</v>
      </c>
      <c r="G7" s="166" t="s">
        <v>80</v>
      </c>
      <c r="H7" s="166" t="s">
        <v>10</v>
      </c>
      <c r="I7" s="179"/>
      <c r="J7" s="179"/>
      <c r="K7" s="183"/>
      <c r="L7" s="156">
        <f>$D$3</f>
        <v>70</v>
      </c>
      <c r="M7" s="157">
        <f>$F$3</f>
        <v>40</v>
      </c>
      <c r="N7" s="158">
        <f>$H$3</f>
        <v>20</v>
      </c>
    </row>
    <row r="8" spans="1:14" ht="13.5" thickBot="1">
      <c r="A8" s="116" t="s">
        <v>129</v>
      </c>
      <c r="B8" s="117">
        <v>58</v>
      </c>
      <c r="C8" s="118">
        <v>18</v>
      </c>
      <c r="D8" s="118">
        <v>4.9</v>
      </c>
      <c r="E8" s="119">
        <v>1.28</v>
      </c>
      <c r="F8" s="117">
        <v>683</v>
      </c>
      <c r="G8" s="117">
        <v>555</v>
      </c>
      <c r="H8" s="117">
        <v>355</v>
      </c>
      <c r="I8" s="120" t="s">
        <v>130</v>
      </c>
      <c r="J8" s="120" t="s">
        <v>92</v>
      </c>
      <c r="K8" s="121">
        <v>50</v>
      </c>
      <c r="L8" s="175">
        <f>IF((($F$3-$H$3)/($D$3-$H$3))&lt;0.7,$F8*(($D$3-$F$3)/(LN(($D$3-$H$3)/($F$3-$H$3)))/((75-65)/LN((75-20)/(65-20))))^$E8,$F8*((($D$3+$F$3)/2-$H$3)/((75+65)/2-20))^$E8)</f>
        <v>398.94475263632404</v>
      </c>
      <c r="M8" s="176"/>
      <c r="N8" s="177"/>
    </row>
    <row r="9" spans="1:14" ht="13.5" thickBot="1">
      <c r="A9" s="83"/>
      <c r="B9" s="76"/>
      <c r="C9" s="122"/>
      <c r="D9" s="122"/>
      <c r="E9" s="75"/>
      <c r="F9" s="76"/>
      <c r="G9" s="76"/>
      <c r="H9" s="76"/>
      <c r="I9" s="82"/>
      <c r="J9" s="82"/>
      <c r="K9" s="78"/>
      <c r="L9" s="115"/>
      <c r="M9" s="115"/>
      <c r="N9" s="115"/>
    </row>
    <row r="10" spans="1:14" ht="25.5" customHeight="1" thickBot="1">
      <c r="A10" s="184" t="s">
        <v>132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6"/>
    </row>
    <row r="11" spans="1:14" ht="12.75">
      <c r="A11" s="181" t="s">
        <v>178</v>
      </c>
      <c r="B11" s="178" t="s">
        <v>179</v>
      </c>
      <c r="C11" s="178" t="s">
        <v>180</v>
      </c>
      <c r="D11" s="178" t="s">
        <v>181</v>
      </c>
      <c r="E11" s="178" t="s">
        <v>182</v>
      </c>
      <c r="F11" s="180" t="s">
        <v>183</v>
      </c>
      <c r="G11" s="180"/>
      <c r="H11" s="180"/>
      <c r="I11" s="178" t="s">
        <v>185</v>
      </c>
      <c r="J11" s="178" t="s">
        <v>186</v>
      </c>
      <c r="K11" s="178" t="s">
        <v>187</v>
      </c>
      <c r="L11" s="159" t="s">
        <v>93</v>
      </c>
      <c r="M11" s="160" t="s">
        <v>94</v>
      </c>
      <c r="N11" s="161" t="s">
        <v>95</v>
      </c>
    </row>
    <row r="12" spans="1:14" ht="13.5" thickBot="1">
      <c r="A12" s="182"/>
      <c r="B12" s="179"/>
      <c r="C12" s="179"/>
      <c r="D12" s="179"/>
      <c r="E12" s="179"/>
      <c r="F12" s="166" t="s">
        <v>9</v>
      </c>
      <c r="G12" s="166" t="s">
        <v>80</v>
      </c>
      <c r="H12" s="166" t="s">
        <v>10</v>
      </c>
      <c r="I12" s="179"/>
      <c r="J12" s="179"/>
      <c r="K12" s="183"/>
      <c r="L12" s="156">
        <f>$D$3</f>
        <v>70</v>
      </c>
      <c r="M12" s="157">
        <f>$F$3</f>
        <v>40</v>
      </c>
      <c r="N12" s="158">
        <f>$H$3</f>
        <v>20</v>
      </c>
    </row>
    <row r="13" spans="1:14" ht="13.5" thickBot="1">
      <c r="A13" s="116" t="s">
        <v>133</v>
      </c>
      <c r="B13" s="117">
        <v>88</v>
      </c>
      <c r="C13" s="118">
        <v>22.4</v>
      </c>
      <c r="D13" s="118">
        <v>16.2</v>
      </c>
      <c r="E13" s="119">
        <v>1.28</v>
      </c>
      <c r="F13" s="117">
        <v>861</v>
      </c>
      <c r="G13" s="117">
        <v>699</v>
      </c>
      <c r="H13" s="117">
        <v>448</v>
      </c>
      <c r="I13" s="120" t="s">
        <v>130</v>
      </c>
      <c r="J13" s="120" t="s">
        <v>92</v>
      </c>
      <c r="K13" s="121">
        <v>50</v>
      </c>
      <c r="L13" s="175">
        <f>IF((($F$3-$H$3)/($D$3-$H$3))&lt;0.7,$F13*(($D$3-$F$3)/(LN(($D$3-$H$3)/($F$3-$H$3)))/((75-65)/LN((75-20)/(65-20))))^$E13,$F13*((($D$3+$F$3)/2-$H$3)/((75+65)/2-20))^$E13)</f>
        <v>502.91571305984627</v>
      </c>
      <c r="M13" s="176"/>
      <c r="N13" s="177"/>
    </row>
    <row r="14" spans="1:14" ht="13.5" thickBot="1">
      <c r="A14" s="83"/>
      <c r="B14" s="76"/>
      <c r="C14" s="122"/>
      <c r="D14" s="122"/>
      <c r="E14" s="75"/>
      <c r="F14" s="76"/>
      <c r="G14" s="76"/>
      <c r="H14" s="76"/>
      <c r="I14" s="82"/>
      <c r="J14" s="82"/>
      <c r="K14" s="78"/>
      <c r="L14" s="115"/>
      <c r="M14" s="115"/>
      <c r="N14" s="115"/>
    </row>
    <row r="15" spans="1:14" ht="25.5" customHeight="1" thickBot="1">
      <c r="A15" s="184" t="s">
        <v>134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6"/>
    </row>
    <row r="16" spans="1:14" ht="12.75">
      <c r="A16" s="181" t="s">
        <v>178</v>
      </c>
      <c r="B16" s="178" t="s">
        <v>179</v>
      </c>
      <c r="C16" s="178" t="s">
        <v>180</v>
      </c>
      <c r="D16" s="178" t="s">
        <v>181</v>
      </c>
      <c r="E16" s="178" t="s">
        <v>182</v>
      </c>
      <c r="F16" s="180" t="s">
        <v>183</v>
      </c>
      <c r="G16" s="180"/>
      <c r="H16" s="180"/>
      <c r="I16" s="178" t="s">
        <v>185</v>
      </c>
      <c r="J16" s="178" t="s">
        <v>186</v>
      </c>
      <c r="K16" s="178" t="s">
        <v>187</v>
      </c>
      <c r="L16" s="159" t="s">
        <v>93</v>
      </c>
      <c r="M16" s="160" t="s">
        <v>94</v>
      </c>
      <c r="N16" s="161" t="s">
        <v>95</v>
      </c>
    </row>
    <row r="17" spans="1:14" ht="13.5" thickBot="1">
      <c r="A17" s="182"/>
      <c r="B17" s="179"/>
      <c r="C17" s="179"/>
      <c r="D17" s="179"/>
      <c r="E17" s="179"/>
      <c r="F17" s="166" t="s">
        <v>9</v>
      </c>
      <c r="G17" s="166" t="s">
        <v>80</v>
      </c>
      <c r="H17" s="166" t="s">
        <v>10</v>
      </c>
      <c r="I17" s="179"/>
      <c r="J17" s="179"/>
      <c r="K17" s="183"/>
      <c r="L17" s="156">
        <f>$D$3</f>
        <v>70</v>
      </c>
      <c r="M17" s="157">
        <f>$F$3</f>
        <v>40</v>
      </c>
      <c r="N17" s="158">
        <f>$H$3</f>
        <v>20</v>
      </c>
    </row>
    <row r="18" spans="1:14" ht="13.5" thickBot="1">
      <c r="A18" s="116" t="s">
        <v>135</v>
      </c>
      <c r="B18" s="117">
        <v>48</v>
      </c>
      <c r="C18" s="118">
        <v>11.2</v>
      </c>
      <c r="D18" s="118">
        <v>5.6</v>
      </c>
      <c r="E18" s="119">
        <v>1.3</v>
      </c>
      <c r="F18" s="117">
        <v>429</v>
      </c>
      <c r="G18" s="117">
        <v>348</v>
      </c>
      <c r="H18" s="117">
        <v>221</v>
      </c>
      <c r="I18" s="120" t="s">
        <v>130</v>
      </c>
      <c r="J18" s="120" t="s">
        <v>92</v>
      </c>
      <c r="K18" s="121">
        <v>470</v>
      </c>
      <c r="L18" s="175">
        <f>IF((($F$3-$H$3)/($D$3-$H$3))&lt;0.7,$F18*(($D$3-$F$3)/(LN(($D$3-$H$3)/($F$3-$H$3)))/((75-65)/LN((75-20)/(65-20))))^$E18,$F18*((($D$3+$F$3)/2-$H$3)/((75+65)/2-20))^$E18)</f>
        <v>248.48534709576688</v>
      </c>
      <c r="M18" s="176"/>
      <c r="N18" s="177"/>
    </row>
    <row r="19" spans="1:14" ht="13.5" thickBot="1">
      <c r="A19" s="83"/>
      <c r="B19" s="76"/>
      <c r="C19" s="122"/>
      <c r="D19" s="122"/>
      <c r="E19" s="75"/>
      <c r="F19" s="76"/>
      <c r="G19" s="76"/>
      <c r="H19" s="76"/>
      <c r="I19" s="82"/>
      <c r="J19" s="82"/>
      <c r="K19" s="78"/>
      <c r="L19" s="115"/>
      <c r="M19" s="115"/>
      <c r="N19" s="115"/>
    </row>
    <row r="20" spans="1:14" ht="25.5" customHeight="1" thickBot="1">
      <c r="A20" s="184" t="s">
        <v>136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6"/>
    </row>
    <row r="21" spans="1:14" ht="12.75">
      <c r="A21" s="221" t="s">
        <v>178</v>
      </c>
      <c r="B21" s="178" t="s">
        <v>179</v>
      </c>
      <c r="C21" s="178" t="s">
        <v>180</v>
      </c>
      <c r="D21" s="178" t="s">
        <v>181</v>
      </c>
      <c r="E21" s="178" t="s">
        <v>182</v>
      </c>
      <c r="F21" s="180" t="s">
        <v>183</v>
      </c>
      <c r="G21" s="180"/>
      <c r="H21" s="180"/>
      <c r="I21" s="178" t="s">
        <v>185</v>
      </c>
      <c r="J21" s="178" t="s">
        <v>186</v>
      </c>
      <c r="K21" s="178" t="s">
        <v>187</v>
      </c>
      <c r="L21" s="159" t="s">
        <v>93</v>
      </c>
      <c r="M21" s="160" t="s">
        <v>94</v>
      </c>
      <c r="N21" s="161" t="s">
        <v>95</v>
      </c>
    </row>
    <row r="22" spans="1:14" ht="13.5" thickBot="1">
      <c r="A22" s="222"/>
      <c r="B22" s="179"/>
      <c r="C22" s="179"/>
      <c r="D22" s="179"/>
      <c r="E22" s="179"/>
      <c r="F22" s="166" t="s">
        <v>9</v>
      </c>
      <c r="G22" s="166" t="s">
        <v>80</v>
      </c>
      <c r="H22" s="166" t="s">
        <v>10</v>
      </c>
      <c r="I22" s="179"/>
      <c r="J22" s="179"/>
      <c r="K22" s="183"/>
      <c r="L22" s="156">
        <f>$D$3</f>
        <v>70</v>
      </c>
      <c r="M22" s="157">
        <f>$F$3</f>
        <v>40</v>
      </c>
      <c r="N22" s="158">
        <f>$H$3</f>
        <v>20</v>
      </c>
    </row>
    <row r="23" spans="1:14" ht="13.5" thickBot="1">
      <c r="A23" s="116" t="s">
        <v>137</v>
      </c>
      <c r="B23" s="117">
        <v>50</v>
      </c>
      <c r="C23" s="118">
        <v>12.7</v>
      </c>
      <c r="D23" s="118">
        <v>4.9</v>
      </c>
      <c r="E23" s="119">
        <v>1.3</v>
      </c>
      <c r="F23" s="117">
        <v>464</v>
      </c>
      <c r="G23" s="117">
        <v>376</v>
      </c>
      <c r="H23" s="117">
        <v>239</v>
      </c>
      <c r="I23" s="120" t="s">
        <v>130</v>
      </c>
      <c r="J23" s="120" t="s">
        <v>92</v>
      </c>
      <c r="K23" s="121">
        <v>50</v>
      </c>
      <c r="L23" s="175">
        <f>IF((($F$3-$H$3)/($D$3-$H$3))&lt;0.7,$F23*(($D$3-$F$3)/(LN(($D$3-$H$3)/($F$3-$H$3)))/((75-65)/LN((75-20)/(65-20))))^$E23,$F23*((($D$3+$F$3)/2-$H$3)/((75+65)/2-20))^$E23)</f>
        <v>268.75804441127235</v>
      </c>
      <c r="M23" s="176"/>
      <c r="N23" s="177"/>
    </row>
    <row r="24" spans="1:14" ht="13.5" thickBot="1">
      <c r="A24" s="83"/>
      <c r="B24" s="76"/>
      <c r="C24" s="122"/>
      <c r="D24" s="122"/>
      <c r="E24" s="75"/>
      <c r="F24" s="76"/>
      <c r="G24" s="76"/>
      <c r="H24" s="76"/>
      <c r="I24" s="82"/>
      <c r="J24" s="82"/>
      <c r="K24" s="78"/>
      <c r="L24" s="115"/>
      <c r="M24" s="115"/>
      <c r="N24" s="115"/>
    </row>
    <row r="25" spans="1:14" ht="25.5" customHeight="1" thickBot="1">
      <c r="A25" s="184" t="s">
        <v>79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6"/>
    </row>
    <row r="26" spans="1:14" ht="12.75">
      <c r="A26" s="204" t="s">
        <v>178</v>
      </c>
      <c r="B26" s="205" t="s">
        <v>179</v>
      </c>
      <c r="C26" s="205" t="s">
        <v>180</v>
      </c>
      <c r="D26" s="205" t="s">
        <v>181</v>
      </c>
      <c r="E26" s="202" t="s">
        <v>182</v>
      </c>
      <c r="F26" s="205" t="s">
        <v>183</v>
      </c>
      <c r="G26" s="205"/>
      <c r="H26" s="205"/>
      <c r="I26" s="202" t="s">
        <v>185</v>
      </c>
      <c r="J26" s="202" t="s">
        <v>186</v>
      </c>
      <c r="K26" s="202" t="s">
        <v>187</v>
      </c>
      <c r="L26" s="159" t="s">
        <v>93</v>
      </c>
      <c r="M26" s="160" t="s">
        <v>94</v>
      </c>
      <c r="N26" s="161" t="s">
        <v>95</v>
      </c>
    </row>
    <row r="27" spans="1:14" ht="13.5" thickBot="1">
      <c r="A27" s="201"/>
      <c r="B27" s="188"/>
      <c r="C27" s="188"/>
      <c r="D27" s="188"/>
      <c r="E27" s="199"/>
      <c r="F27" s="174" t="s">
        <v>9</v>
      </c>
      <c r="G27" s="174" t="s">
        <v>80</v>
      </c>
      <c r="H27" s="174" t="s">
        <v>10</v>
      </c>
      <c r="I27" s="199"/>
      <c r="J27" s="199"/>
      <c r="K27" s="199"/>
      <c r="L27" s="156">
        <f>$D$3</f>
        <v>70</v>
      </c>
      <c r="M27" s="157">
        <f>$F$3</f>
        <v>40</v>
      </c>
      <c r="N27" s="158">
        <f>$H$3</f>
        <v>20</v>
      </c>
    </row>
    <row r="28" spans="1:14" ht="12.75">
      <c r="A28" s="123" t="s">
        <v>31</v>
      </c>
      <c r="B28" s="37">
        <v>50</v>
      </c>
      <c r="C28" s="44">
        <v>11.4</v>
      </c>
      <c r="D28" s="44">
        <v>7.8</v>
      </c>
      <c r="E28" s="14">
        <v>1.304</v>
      </c>
      <c r="F28" s="38">
        <v>391</v>
      </c>
      <c r="G28" s="38">
        <v>316</v>
      </c>
      <c r="H28" s="38">
        <v>201</v>
      </c>
      <c r="I28" s="124">
        <v>300</v>
      </c>
      <c r="J28" s="124" t="s">
        <v>92</v>
      </c>
      <c r="K28" s="38">
        <v>450</v>
      </c>
      <c r="L28" s="192">
        <f>IF((($F$3-$H$3)/($D$3-$H$3))&lt;0.7,$F28*(($D$3-$F$3)/(LN(($D$3-$H$3)/($F$3-$H$3)))/((75-65)/LN((75-20)/(65-20))))^$E28,$F28*((($D$3+$F$3)/2-$H$3)/((75+65)/2-20))^$E28)</f>
        <v>226.09478063717373</v>
      </c>
      <c r="M28" s="193"/>
      <c r="N28" s="194"/>
    </row>
    <row r="29" spans="1:14" ht="12.75">
      <c r="A29" s="48" t="s">
        <v>32</v>
      </c>
      <c r="B29" s="39">
        <v>50</v>
      </c>
      <c r="C29" s="41">
        <v>12.8</v>
      </c>
      <c r="D29" s="41">
        <v>8.5</v>
      </c>
      <c r="E29" s="8">
        <v>1.304</v>
      </c>
      <c r="F29" s="6">
        <v>457</v>
      </c>
      <c r="G29" s="6">
        <v>370</v>
      </c>
      <c r="H29" s="6">
        <v>235</v>
      </c>
      <c r="I29" s="20">
        <v>300</v>
      </c>
      <c r="J29" s="20" t="s">
        <v>92</v>
      </c>
      <c r="K29" s="6">
        <v>550</v>
      </c>
      <c r="L29" s="196">
        <f>IF((($F$3-$H$3)/($D$3-$H$3))&lt;0.7,$F29*(($D$3-$F$3)/(LN(($D$3-$H$3)/($F$3-$H$3)))/((75-65)/LN((75-20)/(65-20))))^$E29,$F29*((($D$3+$F$3)/2-$H$3)/((75+65)/2-20))^$E29)</f>
        <v>264.25911701071203</v>
      </c>
      <c r="M29" s="197"/>
      <c r="N29" s="198"/>
    </row>
    <row r="30" spans="1:14" ht="12.75">
      <c r="A30" s="48" t="s">
        <v>33</v>
      </c>
      <c r="B30" s="39">
        <v>50</v>
      </c>
      <c r="C30" s="41">
        <v>17.1</v>
      </c>
      <c r="D30" s="41">
        <v>11.8</v>
      </c>
      <c r="E30" s="8">
        <v>1.288</v>
      </c>
      <c r="F30" s="6">
        <v>587</v>
      </c>
      <c r="G30" s="6">
        <v>476</v>
      </c>
      <c r="H30" s="6">
        <v>304</v>
      </c>
      <c r="I30" s="20">
        <v>400</v>
      </c>
      <c r="J30" s="20" t="s">
        <v>92</v>
      </c>
      <c r="K30" s="6">
        <v>450</v>
      </c>
      <c r="L30" s="196">
        <f>IF((($F$3-$H$3)/($D$3-$H$3))&lt;0.7,$F30*(($D$3-$F$3)/(LN(($D$3-$H$3)/($F$3-$H$3)))/((75-65)/LN((75-20)/(65-20))))^$E30,$F30*((($D$3+$F$3)/2-$H$3)/((75+65)/2-20))^$E30)</f>
        <v>341.72026149305714</v>
      </c>
      <c r="M30" s="197"/>
      <c r="N30" s="198"/>
    </row>
    <row r="31" spans="1:14" ht="13.5" thickBot="1">
      <c r="A31" s="49" t="s">
        <v>34</v>
      </c>
      <c r="B31" s="43">
        <v>50</v>
      </c>
      <c r="C31" s="45">
        <v>19.1</v>
      </c>
      <c r="D31" s="45">
        <v>12.8</v>
      </c>
      <c r="E31" s="12">
        <v>1.288</v>
      </c>
      <c r="F31" s="10">
        <v>686</v>
      </c>
      <c r="G31" s="10">
        <v>556</v>
      </c>
      <c r="H31" s="10">
        <v>355</v>
      </c>
      <c r="I31" s="30">
        <v>500</v>
      </c>
      <c r="J31" s="30" t="s">
        <v>92</v>
      </c>
      <c r="K31" s="10">
        <v>550</v>
      </c>
      <c r="L31" s="189">
        <f>IF((($F$3-$H$3)/($D$3-$H$3))&lt;0.7,$F31*(($D$3-$F$3)/(LN(($D$3-$H$3)/($F$3-$H$3)))/((75-65)/LN((75-20)/(65-20))))^$E31,$F31*((($D$3+$F$3)/2-$H$3)/((75+65)/2-20))^$E31)</f>
        <v>399.3528098538964</v>
      </c>
      <c r="M31" s="190"/>
      <c r="N31" s="191"/>
    </row>
    <row r="32" ht="13.5" thickBot="1"/>
    <row r="33" spans="1:14" ht="25.5" customHeight="1" thickBot="1">
      <c r="A33" s="184" t="s">
        <v>176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6"/>
    </row>
    <row r="34" spans="1:14" ht="12.75">
      <c r="A34" s="181" t="s">
        <v>178</v>
      </c>
      <c r="B34" s="187" t="s">
        <v>179</v>
      </c>
      <c r="C34" s="187" t="s">
        <v>180</v>
      </c>
      <c r="D34" s="187" t="s">
        <v>181</v>
      </c>
      <c r="E34" s="178" t="s">
        <v>182</v>
      </c>
      <c r="F34" s="187" t="s">
        <v>183</v>
      </c>
      <c r="G34" s="187"/>
      <c r="H34" s="187"/>
      <c r="I34" s="178" t="s">
        <v>185</v>
      </c>
      <c r="J34" s="178" t="s">
        <v>186</v>
      </c>
      <c r="K34" s="178" t="s">
        <v>187</v>
      </c>
      <c r="L34" s="159" t="s">
        <v>93</v>
      </c>
      <c r="M34" s="160" t="s">
        <v>94</v>
      </c>
      <c r="N34" s="161" t="s">
        <v>95</v>
      </c>
    </row>
    <row r="35" spans="1:14" ht="13.5" thickBot="1">
      <c r="A35" s="201"/>
      <c r="B35" s="188"/>
      <c r="C35" s="188"/>
      <c r="D35" s="188"/>
      <c r="E35" s="199"/>
      <c r="F35" s="174" t="s">
        <v>9</v>
      </c>
      <c r="G35" s="174" t="s">
        <v>80</v>
      </c>
      <c r="H35" s="174" t="s">
        <v>10</v>
      </c>
      <c r="I35" s="199"/>
      <c r="J35" s="199"/>
      <c r="K35" s="199"/>
      <c r="L35" s="156">
        <f>$D$3</f>
        <v>70</v>
      </c>
      <c r="M35" s="157">
        <f>$F$3</f>
        <v>40</v>
      </c>
      <c r="N35" s="158">
        <f>$H$3</f>
        <v>20</v>
      </c>
    </row>
    <row r="36" spans="1:14" ht="12.75">
      <c r="A36" s="123" t="s">
        <v>31</v>
      </c>
      <c r="B36" s="37">
        <v>76</v>
      </c>
      <c r="C36" s="44">
        <v>11.6</v>
      </c>
      <c r="D36" s="44">
        <v>7.9</v>
      </c>
      <c r="E36" s="14">
        <v>1.311</v>
      </c>
      <c r="F36" s="38">
        <v>395.692</v>
      </c>
      <c r="G36" s="38">
        <v>320</v>
      </c>
      <c r="H36" s="38">
        <v>203</v>
      </c>
      <c r="I36" s="124">
        <v>300</v>
      </c>
      <c r="J36" s="124" t="s">
        <v>92</v>
      </c>
      <c r="K36" s="38">
        <v>450</v>
      </c>
      <c r="L36" s="192">
        <f>IF((($F$3-$H$3)/($D$3-$H$3))&lt;0.7,$F36*(($D$3-$F$3)/(LN(($D$3-$H$3)/($F$3-$H$3)))/((75-65)/LN((75-20)/(65-20))))^$E36,$F36*((($D$3+$F$3)/2-$H$3)/((75+65)/2-20))^$E36)</f>
        <v>228.1361208947112</v>
      </c>
      <c r="M36" s="193"/>
      <c r="N36" s="194"/>
    </row>
    <row r="37" spans="1:14" ht="12.75">
      <c r="A37" s="48" t="s">
        <v>32</v>
      </c>
      <c r="B37" s="39">
        <v>80</v>
      </c>
      <c r="C37" s="41">
        <v>13</v>
      </c>
      <c r="D37" s="41">
        <v>8.7</v>
      </c>
      <c r="E37" s="8">
        <v>1.311</v>
      </c>
      <c r="F37" s="6">
        <v>462.484</v>
      </c>
      <c r="G37" s="6">
        <v>374</v>
      </c>
      <c r="H37" s="6">
        <v>237</v>
      </c>
      <c r="I37" s="20">
        <v>300</v>
      </c>
      <c r="J37" s="20" t="s">
        <v>92</v>
      </c>
      <c r="K37" s="6">
        <v>550</v>
      </c>
      <c r="L37" s="196">
        <f>IF((($F$3-$H$3)/($D$3-$H$3))&lt;0.7,$F37*(($D$3-$F$3)/(LN(($D$3-$H$3)/($F$3-$H$3)))/((75-65)/LN((75-20)/(65-20))))^$E37,$F37*((($D$3+$F$3)/2-$H$3)/((75+65)/2-20))^$E37)</f>
        <v>266.64503132706653</v>
      </c>
      <c r="M37" s="197"/>
      <c r="N37" s="198"/>
    </row>
    <row r="38" spans="1:14" ht="12.75">
      <c r="A38" s="48" t="s">
        <v>33</v>
      </c>
      <c r="B38" s="39">
        <v>76</v>
      </c>
      <c r="C38" s="41">
        <v>17.4</v>
      </c>
      <c r="D38" s="41">
        <v>11.9</v>
      </c>
      <c r="E38" s="8">
        <v>1.273</v>
      </c>
      <c r="F38" s="6">
        <v>602.8489999999999</v>
      </c>
      <c r="G38" s="6">
        <v>490</v>
      </c>
      <c r="H38" s="6">
        <v>315</v>
      </c>
      <c r="I38" s="20">
        <v>400</v>
      </c>
      <c r="J38" s="20" t="s">
        <v>92</v>
      </c>
      <c r="K38" s="6">
        <v>450</v>
      </c>
      <c r="L38" s="196">
        <f>IF((($F$3-$H$3)/($D$3-$H$3))&lt;0.7,$F38*(($D$3-$F$3)/(LN(($D$3-$H$3)/($F$3-$H$3)))/((75-65)/LN((75-20)/(65-20))))^$E38,$F38*((($D$3+$F$3)/2-$H$3)/((75+65)/2-20))^$E38)</f>
        <v>353.1649496419049</v>
      </c>
      <c r="M38" s="197"/>
      <c r="N38" s="198"/>
    </row>
    <row r="39" spans="1:14" ht="13.5" thickBot="1">
      <c r="A39" s="49" t="s">
        <v>34</v>
      </c>
      <c r="B39" s="43">
        <v>80</v>
      </c>
      <c r="C39" s="45">
        <v>19.5</v>
      </c>
      <c r="D39" s="45">
        <v>13</v>
      </c>
      <c r="E39" s="12">
        <v>1.273</v>
      </c>
      <c r="F39" s="10">
        <v>704.5219999999999</v>
      </c>
      <c r="G39" s="10">
        <v>573</v>
      </c>
      <c r="H39" s="10">
        <v>368</v>
      </c>
      <c r="I39" s="30">
        <v>500</v>
      </c>
      <c r="J39" s="30" t="s">
        <v>92</v>
      </c>
      <c r="K39" s="10">
        <v>550</v>
      </c>
      <c r="L39" s="189">
        <f>IF((($F$3-$H$3)/($D$3-$H$3))&lt;0.7,$F39*(($D$3-$F$3)/(LN(($D$3-$H$3)/($F$3-$H$3)))/((75-65)/LN((75-20)/(65-20))))^$E39,$F39*((($D$3+$F$3)/2-$H$3)/((75+65)/2-20))^$E39)</f>
        <v>412.72769242648513</v>
      </c>
      <c r="M39" s="190"/>
      <c r="N39" s="191"/>
    </row>
    <row r="40" spans="1:14" ht="13.5" thickBot="1">
      <c r="A40" s="83"/>
      <c r="B40" s="76"/>
      <c r="C40" s="122"/>
      <c r="D40" s="122"/>
      <c r="E40" s="75"/>
      <c r="F40" s="76"/>
      <c r="G40" s="76"/>
      <c r="H40" s="76"/>
      <c r="I40" s="82"/>
      <c r="J40" s="82"/>
      <c r="K40" s="78"/>
      <c r="L40" s="115"/>
      <c r="M40" s="115"/>
      <c r="N40" s="115"/>
    </row>
    <row r="41" spans="1:14" ht="25.5" customHeight="1" thickBot="1">
      <c r="A41" s="184" t="s">
        <v>139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6"/>
    </row>
    <row r="42" spans="1:14" ht="12.75">
      <c r="A42" s="206" t="s">
        <v>178</v>
      </c>
      <c r="B42" s="202" t="s">
        <v>179</v>
      </c>
      <c r="C42" s="202" t="s">
        <v>180</v>
      </c>
      <c r="D42" s="202" t="s">
        <v>181</v>
      </c>
      <c r="E42" s="202" t="s">
        <v>182</v>
      </c>
      <c r="F42" s="208" t="s">
        <v>183</v>
      </c>
      <c r="G42" s="208"/>
      <c r="H42" s="208"/>
      <c r="I42" s="209" t="s">
        <v>185</v>
      </c>
      <c r="J42" s="202" t="s">
        <v>186</v>
      </c>
      <c r="K42" s="202" t="s">
        <v>187</v>
      </c>
      <c r="L42" s="159" t="s">
        <v>93</v>
      </c>
      <c r="M42" s="160" t="s">
        <v>94</v>
      </c>
      <c r="N42" s="161" t="s">
        <v>95</v>
      </c>
    </row>
    <row r="43" spans="1:14" ht="13.5" thickBot="1">
      <c r="A43" s="207"/>
      <c r="B43" s="199"/>
      <c r="C43" s="199"/>
      <c r="D43" s="199"/>
      <c r="E43" s="199"/>
      <c r="F43" s="165" t="s">
        <v>9</v>
      </c>
      <c r="G43" s="165" t="s">
        <v>80</v>
      </c>
      <c r="H43" s="165" t="s">
        <v>10</v>
      </c>
      <c r="I43" s="210"/>
      <c r="J43" s="199"/>
      <c r="K43" s="200"/>
      <c r="L43" s="156">
        <f>$D$3</f>
        <v>70</v>
      </c>
      <c r="M43" s="157">
        <f>$F$3</f>
        <v>40</v>
      </c>
      <c r="N43" s="158">
        <f>$H$3</f>
        <v>20</v>
      </c>
    </row>
    <row r="44" spans="1:14" s="111" customFormat="1" ht="12.75">
      <c r="A44" s="123" t="s">
        <v>14</v>
      </c>
      <c r="B44" s="37">
        <v>30</v>
      </c>
      <c r="C44" s="44">
        <v>11.5</v>
      </c>
      <c r="D44" s="44">
        <v>6.7</v>
      </c>
      <c r="E44" s="14">
        <v>1.26</v>
      </c>
      <c r="F44" s="38">
        <v>499</v>
      </c>
      <c r="G44" s="38">
        <v>407</v>
      </c>
      <c r="H44" s="38">
        <v>262</v>
      </c>
      <c r="I44" s="126" t="s">
        <v>92</v>
      </c>
      <c r="J44" s="15">
        <v>500</v>
      </c>
      <c r="K44" s="16">
        <v>559</v>
      </c>
      <c r="L44" s="192">
        <f>IF((($F$3-$H$3)/($D$3-$H$3))&lt;0.7,$F44*(($D$3-$F$3)/(LN(($D$3-$H$3)/($F$3-$H$3)))/((75-65)/LN((75-20)/(65-20))))^$E44,$F44*((($D$3+$F$3)/2-$H$3)/((75+65)/2-20))^$E44)</f>
        <v>293.928136155235</v>
      </c>
      <c r="M44" s="193"/>
      <c r="N44" s="194"/>
    </row>
    <row r="45" spans="1:14" s="111" customFormat="1" ht="12.75">
      <c r="A45" s="33" t="s">
        <v>16</v>
      </c>
      <c r="B45" s="39">
        <v>30</v>
      </c>
      <c r="C45" s="41">
        <v>15.4</v>
      </c>
      <c r="D45" s="41">
        <v>9</v>
      </c>
      <c r="E45" s="8">
        <v>1.26</v>
      </c>
      <c r="F45" s="6">
        <v>668</v>
      </c>
      <c r="G45" s="6">
        <v>544</v>
      </c>
      <c r="H45" s="6">
        <v>351</v>
      </c>
      <c r="I45" s="125" t="s">
        <v>92</v>
      </c>
      <c r="J45" s="21">
        <v>700</v>
      </c>
      <c r="K45" s="9">
        <v>559</v>
      </c>
      <c r="L45" s="196">
        <f>IF((($F$3-$H$3)/($D$3-$H$3))&lt;0.7,$F45*(($D$3-$F$3)/(LN(($D$3-$H$3)/($F$3-$H$3)))/((75-65)/LN((75-20)/(65-20))))^$E45,$F45*((($D$3+$F$3)/2-$H$3)/((75+65)/2-20))^$E45)</f>
        <v>393.47493978295984</v>
      </c>
      <c r="M45" s="197"/>
      <c r="N45" s="198"/>
    </row>
    <row r="46" spans="1:14" s="111" customFormat="1" ht="13.5" thickBot="1">
      <c r="A46" s="49" t="s">
        <v>138</v>
      </c>
      <c r="B46" s="43">
        <v>30</v>
      </c>
      <c r="C46" s="45">
        <v>17.6</v>
      </c>
      <c r="D46" s="45">
        <v>10.3</v>
      </c>
      <c r="E46" s="12">
        <v>1.26</v>
      </c>
      <c r="F46" s="10">
        <v>767</v>
      </c>
      <c r="G46" s="10">
        <v>625</v>
      </c>
      <c r="H46" s="10">
        <v>403</v>
      </c>
      <c r="I46" s="127" t="s">
        <v>92</v>
      </c>
      <c r="J46" s="32">
        <v>800</v>
      </c>
      <c r="K46" s="13">
        <v>559</v>
      </c>
      <c r="L46" s="189">
        <f>IF((($F$3-$H$3)/($D$3-$H$3))&lt;0.7,$F46*(($D$3-$F$3)/(LN(($D$3-$H$3)/($F$3-$H$3)))/((75-65)/LN((75-20)/(65-20))))^$E46,$F46*((($D$3+$F$3)/2-$H$3)/((75+65)/2-20))^$E46)</f>
        <v>451.7893395412129</v>
      </c>
      <c r="M46" s="190"/>
      <c r="N46" s="191"/>
    </row>
    <row r="47" spans="1:14" s="111" customFormat="1" ht="13.5" thickBot="1">
      <c r="A47" s="79"/>
      <c r="B47" s="84"/>
      <c r="C47" s="74"/>
      <c r="D47" s="74"/>
      <c r="E47" s="75"/>
      <c r="F47" s="76"/>
      <c r="G47" s="76"/>
      <c r="H47" s="76"/>
      <c r="I47" s="77"/>
      <c r="J47" s="77"/>
      <c r="K47" s="78"/>
      <c r="L47" s="115"/>
      <c r="M47" s="115"/>
      <c r="N47" s="115"/>
    </row>
    <row r="48" spans="1:14" s="111" customFormat="1" ht="25.5" customHeight="1" thickBot="1">
      <c r="A48" s="184" t="s">
        <v>175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6"/>
    </row>
    <row r="49" spans="1:14" s="111" customFormat="1" ht="12.75">
      <c r="A49" s="206" t="s">
        <v>178</v>
      </c>
      <c r="B49" s="202" t="s">
        <v>179</v>
      </c>
      <c r="C49" s="202" t="s">
        <v>180</v>
      </c>
      <c r="D49" s="202" t="s">
        <v>181</v>
      </c>
      <c r="E49" s="202" t="s">
        <v>182</v>
      </c>
      <c r="F49" s="208" t="s">
        <v>183</v>
      </c>
      <c r="G49" s="208"/>
      <c r="H49" s="208"/>
      <c r="I49" s="209" t="s">
        <v>185</v>
      </c>
      <c r="J49" s="202" t="s">
        <v>186</v>
      </c>
      <c r="K49" s="202" t="s">
        <v>187</v>
      </c>
      <c r="L49" s="159" t="s">
        <v>93</v>
      </c>
      <c r="M49" s="160" t="s">
        <v>94</v>
      </c>
      <c r="N49" s="161" t="s">
        <v>95</v>
      </c>
    </row>
    <row r="50" spans="1:14" s="111" customFormat="1" ht="13.5" thickBot="1">
      <c r="A50" s="207"/>
      <c r="B50" s="199"/>
      <c r="C50" s="199"/>
      <c r="D50" s="199"/>
      <c r="E50" s="199"/>
      <c r="F50" s="165" t="s">
        <v>9</v>
      </c>
      <c r="G50" s="165" t="s">
        <v>80</v>
      </c>
      <c r="H50" s="165" t="s">
        <v>10</v>
      </c>
      <c r="I50" s="210"/>
      <c r="J50" s="199"/>
      <c r="K50" s="200"/>
      <c r="L50" s="156">
        <f>$D$3</f>
        <v>70</v>
      </c>
      <c r="M50" s="157">
        <f>$F$3</f>
        <v>40</v>
      </c>
      <c r="N50" s="158">
        <f>$H$3</f>
        <v>20</v>
      </c>
    </row>
    <row r="51" spans="1:14" s="111" customFormat="1" ht="12.75">
      <c r="A51" s="123" t="s">
        <v>14</v>
      </c>
      <c r="B51" s="37">
        <v>108</v>
      </c>
      <c r="C51" s="44">
        <v>11.8</v>
      </c>
      <c r="D51" s="44">
        <v>6.8</v>
      </c>
      <c r="E51" s="14">
        <v>1.22</v>
      </c>
      <c r="F51" s="38">
        <v>504</v>
      </c>
      <c r="G51" s="38">
        <v>413</v>
      </c>
      <c r="H51" s="38">
        <v>270</v>
      </c>
      <c r="I51" s="126" t="s">
        <v>92</v>
      </c>
      <c r="J51" s="15">
        <v>500</v>
      </c>
      <c r="K51" s="16">
        <v>559</v>
      </c>
      <c r="L51" s="192">
        <f>IF((($F$3-$H$3)/($D$3-$H$3))&lt;0.7,$F51*(($D$3-$F$3)/(LN(($D$3-$H$3)/($F$3-$H$3)))/((75-65)/LN((75-20)/(65-20))))^$E51,$F51*((($D$3+$F$3)/2-$H$3)/((75+65)/2-20))^$E51)</f>
        <v>301.903588290528</v>
      </c>
      <c r="M51" s="193"/>
      <c r="N51" s="194"/>
    </row>
    <row r="52" spans="1:14" s="111" customFormat="1" ht="12.75">
      <c r="A52" s="33" t="s">
        <v>16</v>
      </c>
      <c r="B52" s="39">
        <v>108</v>
      </c>
      <c r="C52" s="41">
        <v>15.7</v>
      </c>
      <c r="D52" s="41">
        <v>9.2</v>
      </c>
      <c r="E52" s="8">
        <v>1.22</v>
      </c>
      <c r="F52" s="6">
        <v>675</v>
      </c>
      <c r="G52" s="6">
        <v>554</v>
      </c>
      <c r="H52" s="6">
        <v>362</v>
      </c>
      <c r="I52" s="125" t="s">
        <v>92</v>
      </c>
      <c r="J52" s="21">
        <v>700</v>
      </c>
      <c r="K52" s="9">
        <v>559</v>
      </c>
      <c r="L52" s="196">
        <f>IF((($F$3-$H$3)/($D$3-$H$3))&lt;0.7,$F52*(($D$3-$F$3)/(LN(($D$3-$H$3)/($F$3-$H$3)))/((75-65)/LN((75-20)/(65-20))))^$E52,$F52*((($D$3+$F$3)/2-$H$3)/((75+65)/2-20))^$E52)</f>
        <v>404.33516288909993</v>
      </c>
      <c r="M52" s="197"/>
      <c r="N52" s="198"/>
    </row>
    <row r="53" spans="1:14" s="111" customFormat="1" ht="13.5" thickBot="1">
      <c r="A53" s="49" t="s">
        <v>138</v>
      </c>
      <c r="B53" s="43">
        <v>108</v>
      </c>
      <c r="C53" s="45">
        <v>18</v>
      </c>
      <c r="D53" s="45">
        <v>10.5</v>
      </c>
      <c r="E53" s="12">
        <v>1.22</v>
      </c>
      <c r="F53" s="10">
        <v>775</v>
      </c>
      <c r="G53" s="10">
        <v>636</v>
      </c>
      <c r="H53" s="10">
        <v>416</v>
      </c>
      <c r="I53" s="127" t="s">
        <v>92</v>
      </c>
      <c r="J53" s="32">
        <v>800</v>
      </c>
      <c r="K53" s="13">
        <v>559</v>
      </c>
      <c r="L53" s="189">
        <f>IF((($F$3-$H$3)/($D$3-$H$3))&lt;0.7,$F53*(($D$3-$F$3)/(LN(($D$3-$H$3)/($F$3-$H$3)))/((75-65)/LN((75-20)/(65-20))))^$E53,$F53*((($D$3+$F$3)/2-$H$3)/((75+65)/2-20))^$E53)</f>
        <v>464.23666850229995</v>
      </c>
      <c r="M53" s="190"/>
      <c r="N53" s="191"/>
    </row>
    <row r="54" spans="1:14" s="111" customFormat="1" ht="13.5" thickBot="1">
      <c r="A54" s="79"/>
      <c r="B54" s="84"/>
      <c r="C54" s="74"/>
      <c r="D54" s="74"/>
      <c r="E54" s="75"/>
      <c r="F54" s="76"/>
      <c r="G54" s="76"/>
      <c r="H54" s="76"/>
      <c r="I54" s="77"/>
      <c r="J54" s="77"/>
      <c r="K54" s="78"/>
      <c r="L54" s="115"/>
      <c r="M54" s="115"/>
      <c r="N54" s="115"/>
    </row>
    <row r="55" spans="1:14" s="111" customFormat="1" ht="25.5" customHeight="1" thickBot="1">
      <c r="A55" s="184" t="s">
        <v>141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6"/>
    </row>
    <row r="56" spans="1:14" s="111" customFormat="1" ht="12.75">
      <c r="A56" s="206" t="s">
        <v>178</v>
      </c>
      <c r="B56" s="202" t="s">
        <v>179</v>
      </c>
      <c r="C56" s="202" t="s">
        <v>180</v>
      </c>
      <c r="D56" s="202" t="s">
        <v>181</v>
      </c>
      <c r="E56" s="202" t="s">
        <v>182</v>
      </c>
      <c r="F56" s="208" t="s">
        <v>183</v>
      </c>
      <c r="G56" s="208"/>
      <c r="H56" s="208"/>
      <c r="I56" s="209" t="s">
        <v>185</v>
      </c>
      <c r="J56" s="202" t="s">
        <v>186</v>
      </c>
      <c r="K56" s="202" t="s">
        <v>187</v>
      </c>
      <c r="L56" s="159" t="s">
        <v>93</v>
      </c>
      <c r="M56" s="160" t="s">
        <v>94</v>
      </c>
      <c r="N56" s="161" t="s">
        <v>95</v>
      </c>
    </row>
    <row r="57" spans="1:14" s="111" customFormat="1" ht="13.5" thickBot="1">
      <c r="A57" s="207"/>
      <c r="B57" s="199"/>
      <c r="C57" s="199"/>
      <c r="D57" s="199"/>
      <c r="E57" s="199"/>
      <c r="F57" s="165" t="s">
        <v>9</v>
      </c>
      <c r="G57" s="165" t="s">
        <v>80</v>
      </c>
      <c r="H57" s="165" t="s">
        <v>10</v>
      </c>
      <c r="I57" s="210"/>
      <c r="J57" s="199"/>
      <c r="K57" s="200"/>
      <c r="L57" s="156">
        <f>$D$3</f>
        <v>70</v>
      </c>
      <c r="M57" s="157">
        <f>$F$3</f>
        <v>40</v>
      </c>
      <c r="N57" s="158">
        <f>$H$3</f>
        <v>20</v>
      </c>
    </row>
    <row r="58" spans="1:14" s="111" customFormat="1" ht="13.5" thickBot="1">
      <c r="A58" s="116" t="s">
        <v>140</v>
      </c>
      <c r="B58" s="128">
        <v>86</v>
      </c>
      <c r="C58" s="129">
        <v>45</v>
      </c>
      <c r="D58" s="129">
        <v>7.2</v>
      </c>
      <c r="E58" s="119">
        <v>1.31</v>
      </c>
      <c r="F58" s="117">
        <v>989</v>
      </c>
      <c r="G58" s="117">
        <v>800</v>
      </c>
      <c r="H58" s="117">
        <v>506</v>
      </c>
      <c r="I58" s="130" t="s">
        <v>92</v>
      </c>
      <c r="J58" s="131" t="s">
        <v>130</v>
      </c>
      <c r="K58" s="121">
        <v>50</v>
      </c>
      <c r="L58" s="175">
        <f>IF((($F$3-$H$3)/($D$3-$H$3))&lt;0.7,$F58*(($D$3-$F$3)/(LN(($D$3-$H$3)/($F$3-$H$3)))/((75-65)/LN((75-20)/(65-20))))^$E58,$F58*((($D$3+$F$3)/2-$H$3)/((75+65)/2-20))^$E58)</f>
        <v>570.4472653780858</v>
      </c>
      <c r="M58" s="176"/>
      <c r="N58" s="177"/>
    </row>
    <row r="59" spans="1:14" s="111" customFormat="1" ht="13.5" thickBot="1">
      <c r="A59" s="79"/>
      <c r="B59" s="84"/>
      <c r="C59" s="74"/>
      <c r="D59" s="74"/>
      <c r="E59" s="75"/>
      <c r="F59" s="76"/>
      <c r="G59" s="76"/>
      <c r="H59" s="76"/>
      <c r="I59" s="77"/>
      <c r="J59" s="77"/>
      <c r="K59" s="78"/>
      <c r="L59" s="115"/>
      <c r="M59" s="115"/>
      <c r="N59" s="115"/>
    </row>
    <row r="60" spans="1:14" s="111" customFormat="1" ht="25.5" customHeight="1" thickBot="1">
      <c r="A60" s="184" t="s">
        <v>142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6"/>
    </row>
    <row r="61" spans="1:14" s="111" customFormat="1" ht="12.75">
      <c r="A61" s="206" t="s">
        <v>178</v>
      </c>
      <c r="B61" s="202" t="s">
        <v>179</v>
      </c>
      <c r="C61" s="202" t="s">
        <v>180</v>
      </c>
      <c r="D61" s="202" t="s">
        <v>181</v>
      </c>
      <c r="E61" s="202" t="s">
        <v>182</v>
      </c>
      <c r="F61" s="208" t="s">
        <v>183</v>
      </c>
      <c r="G61" s="208"/>
      <c r="H61" s="208"/>
      <c r="I61" s="209" t="s">
        <v>185</v>
      </c>
      <c r="J61" s="202" t="s">
        <v>186</v>
      </c>
      <c r="K61" s="202" t="s">
        <v>187</v>
      </c>
      <c r="L61" s="159" t="s">
        <v>93</v>
      </c>
      <c r="M61" s="160" t="s">
        <v>94</v>
      </c>
      <c r="N61" s="161" t="s">
        <v>95</v>
      </c>
    </row>
    <row r="62" spans="1:14" s="111" customFormat="1" ht="13.5" thickBot="1">
      <c r="A62" s="207"/>
      <c r="B62" s="199"/>
      <c r="C62" s="199"/>
      <c r="D62" s="199"/>
      <c r="E62" s="199"/>
      <c r="F62" s="165" t="s">
        <v>9</v>
      </c>
      <c r="G62" s="165" t="s">
        <v>80</v>
      </c>
      <c r="H62" s="165" t="s">
        <v>10</v>
      </c>
      <c r="I62" s="210"/>
      <c r="J62" s="199"/>
      <c r="K62" s="200"/>
      <c r="L62" s="156">
        <f>$D$3</f>
        <v>70</v>
      </c>
      <c r="M62" s="157">
        <f>$F$3</f>
        <v>40</v>
      </c>
      <c r="N62" s="158">
        <f>$H$3</f>
        <v>20</v>
      </c>
    </row>
    <row r="63" spans="1:14" s="111" customFormat="1" ht="12.75">
      <c r="A63" s="123" t="s">
        <v>143</v>
      </c>
      <c r="B63" s="37">
        <v>45</v>
      </c>
      <c r="C63" s="44">
        <v>42.5</v>
      </c>
      <c r="D63" s="44">
        <v>6.1</v>
      </c>
      <c r="E63" s="14">
        <v>1.28</v>
      </c>
      <c r="F63" s="38">
        <v>564</v>
      </c>
      <c r="G63" s="38">
        <v>458</v>
      </c>
      <c r="H63" s="38">
        <v>293</v>
      </c>
      <c r="I63" s="126" t="s">
        <v>92</v>
      </c>
      <c r="J63" s="126" t="s">
        <v>92</v>
      </c>
      <c r="K63" s="16">
        <v>50</v>
      </c>
      <c r="L63" s="192">
        <f>IF((($F$3-$H$3)/($D$3-$H$3))&lt;0.7,$F63*(($D$3-$F$3)/(LN(($D$3-$H$3)/($F$3-$H$3)))/((75-65)/LN((75-20)/(65-20))))^$E63,$F63*((($D$3+$F$3)/2-$H$3)/((75+65)/2-20))^$E63)</f>
        <v>329.43607684756483</v>
      </c>
      <c r="M63" s="193"/>
      <c r="N63" s="194"/>
    </row>
    <row r="64" spans="1:14" s="111" customFormat="1" ht="13.5" thickBot="1">
      <c r="A64" s="49" t="s">
        <v>109</v>
      </c>
      <c r="B64" s="43">
        <v>45</v>
      </c>
      <c r="C64" s="45">
        <v>55.9</v>
      </c>
      <c r="D64" s="45">
        <v>8.2</v>
      </c>
      <c r="E64" s="12">
        <v>1.28</v>
      </c>
      <c r="F64" s="10">
        <v>749</v>
      </c>
      <c r="G64" s="10">
        <v>608</v>
      </c>
      <c r="H64" s="10">
        <v>390</v>
      </c>
      <c r="I64" s="127" t="s">
        <v>92</v>
      </c>
      <c r="J64" s="127" t="s">
        <v>92</v>
      </c>
      <c r="K64" s="13">
        <v>50</v>
      </c>
      <c r="L64" s="189">
        <f>IF((($F$3-$H$3)/($D$3-$H$3))&lt;0.7,$F64*(($D$3-$F$3)/(LN(($D$3-$H$3)/($F$3-$H$3)))/((75-65)/LN((75-20)/(65-20))))^$E64,$F64*((($D$3+$F$3)/2-$H$3)/((75+65)/2-20))^$E64)</f>
        <v>437.4957829057199</v>
      </c>
      <c r="M64" s="190"/>
      <c r="N64" s="191"/>
    </row>
    <row r="65" spans="1:14" s="111" customFormat="1" ht="13.5" thickBot="1">
      <c r="A65" s="79"/>
      <c r="B65" s="84"/>
      <c r="C65" s="74"/>
      <c r="D65" s="74"/>
      <c r="E65" s="75"/>
      <c r="F65" s="76"/>
      <c r="G65" s="76"/>
      <c r="H65" s="76"/>
      <c r="I65" s="77"/>
      <c r="J65" s="77"/>
      <c r="K65" s="78"/>
      <c r="L65" s="115"/>
      <c r="M65" s="115"/>
      <c r="N65" s="115"/>
    </row>
    <row r="66" spans="1:14" s="111" customFormat="1" ht="25.5" customHeight="1" thickBot="1">
      <c r="A66" s="184" t="s">
        <v>91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6"/>
    </row>
    <row r="67" spans="1:14" s="111" customFormat="1" ht="12.75">
      <c r="A67" s="204" t="s">
        <v>178</v>
      </c>
      <c r="B67" s="205" t="s">
        <v>179</v>
      </c>
      <c r="C67" s="205" t="s">
        <v>180</v>
      </c>
      <c r="D67" s="205" t="s">
        <v>181</v>
      </c>
      <c r="E67" s="202" t="s">
        <v>182</v>
      </c>
      <c r="F67" s="202" t="s">
        <v>183</v>
      </c>
      <c r="G67" s="202"/>
      <c r="H67" s="202"/>
      <c r="I67" s="202" t="s">
        <v>185</v>
      </c>
      <c r="J67" s="202" t="s">
        <v>186</v>
      </c>
      <c r="K67" s="202" t="s">
        <v>187</v>
      </c>
      <c r="L67" s="159" t="s">
        <v>93</v>
      </c>
      <c r="M67" s="160" t="s">
        <v>94</v>
      </c>
      <c r="N67" s="161" t="s">
        <v>95</v>
      </c>
    </row>
    <row r="68" spans="1:14" s="111" customFormat="1" ht="13.5" thickBot="1">
      <c r="A68" s="201"/>
      <c r="B68" s="188"/>
      <c r="C68" s="188"/>
      <c r="D68" s="188"/>
      <c r="E68" s="199"/>
      <c r="F68" s="174" t="s">
        <v>9</v>
      </c>
      <c r="G68" s="174" t="s">
        <v>80</v>
      </c>
      <c r="H68" s="174" t="s">
        <v>10</v>
      </c>
      <c r="I68" s="199"/>
      <c r="J68" s="199"/>
      <c r="K68" s="200"/>
      <c r="L68" s="156">
        <f>$D$3</f>
        <v>70</v>
      </c>
      <c r="M68" s="157">
        <f>$F$3</f>
        <v>40</v>
      </c>
      <c r="N68" s="158">
        <f>$H$3</f>
        <v>20</v>
      </c>
    </row>
    <row r="69" spans="1:14" s="111" customFormat="1" ht="12.75">
      <c r="A69" s="48" t="s">
        <v>144</v>
      </c>
      <c r="B69" s="39">
        <v>40</v>
      </c>
      <c r="C69" s="58">
        <v>22.7</v>
      </c>
      <c r="D69" s="58">
        <v>5.6</v>
      </c>
      <c r="E69" s="60">
        <v>1.2788</v>
      </c>
      <c r="F69" s="22">
        <v>549</v>
      </c>
      <c r="G69" s="22">
        <v>446</v>
      </c>
      <c r="H69" s="6">
        <v>286</v>
      </c>
      <c r="I69" s="20" t="s">
        <v>92</v>
      </c>
      <c r="J69" s="20" t="s">
        <v>92</v>
      </c>
      <c r="K69" s="6">
        <v>50</v>
      </c>
      <c r="L69" s="192">
        <f>IF((($F$3-$H$3)/($D$3-$H$3))&lt;0.7,$F69*(($D$3-$F$3)/(LN(($D$3-$H$3)/($F$3-$H$3)))/((75-65)/LN((75-20)/(65-20))))^$E69,$F69*((($D$3+$F$3)/2-$H$3)/((75+65)/2-20))^$E69)</f>
        <v>320.8361613630056</v>
      </c>
      <c r="M69" s="193"/>
      <c r="N69" s="194"/>
    </row>
    <row r="70" spans="1:14" s="111" customFormat="1" ht="13.5" thickBot="1">
      <c r="A70" s="88" t="s">
        <v>109</v>
      </c>
      <c r="B70" s="43">
        <v>40</v>
      </c>
      <c r="C70" s="59">
        <v>44.5</v>
      </c>
      <c r="D70" s="59">
        <v>8.2</v>
      </c>
      <c r="E70" s="68">
        <v>1.2788</v>
      </c>
      <c r="F70" s="29">
        <v>1069.7</v>
      </c>
      <c r="G70" s="29">
        <v>869</v>
      </c>
      <c r="H70" s="10">
        <v>557</v>
      </c>
      <c r="I70" s="30" t="s">
        <v>92</v>
      </c>
      <c r="J70" s="30" t="s">
        <v>92</v>
      </c>
      <c r="K70" s="10">
        <v>50</v>
      </c>
      <c r="L70" s="189">
        <f>IF((($F$3-$H$3)/($D$3-$H$3))&lt;0.7,$F70*(($D$3-$F$3)/(LN(($D$3-$H$3)/($F$3-$H$3)))/((75-65)/LN((75-20)/(65-20))))^$E70,$F70*((($D$3+$F$3)/2-$H$3)/((75+65)/2-20))^$E70)</f>
        <v>625.1337737887196</v>
      </c>
      <c r="M70" s="190"/>
      <c r="N70" s="191"/>
    </row>
    <row r="71" spans="1:14" s="111" customFormat="1" ht="13.5" thickBot="1">
      <c r="A71" s="79"/>
      <c r="B71" s="84"/>
      <c r="C71" s="74"/>
      <c r="D71" s="74"/>
      <c r="E71" s="75"/>
      <c r="F71" s="76"/>
      <c r="G71" s="76"/>
      <c r="H71" s="76"/>
      <c r="I71" s="77"/>
      <c r="J71" s="77"/>
      <c r="K71" s="78"/>
      <c r="L71" s="115"/>
      <c r="M71" s="115"/>
      <c r="N71" s="115"/>
    </row>
    <row r="72" spans="1:14" s="111" customFormat="1" ht="25.5" customHeight="1" thickBot="1">
      <c r="A72" s="184" t="s">
        <v>145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6"/>
    </row>
    <row r="73" spans="1:14" s="111" customFormat="1" ht="12.75">
      <c r="A73" s="204" t="s">
        <v>178</v>
      </c>
      <c r="B73" s="205" t="s">
        <v>179</v>
      </c>
      <c r="C73" s="205" t="s">
        <v>180</v>
      </c>
      <c r="D73" s="205" t="s">
        <v>181</v>
      </c>
      <c r="E73" s="202" t="s">
        <v>182</v>
      </c>
      <c r="F73" s="202" t="s">
        <v>183</v>
      </c>
      <c r="G73" s="202"/>
      <c r="H73" s="202"/>
      <c r="I73" s="202" t="s">
        <v>185</v>
      </c>
      <c r="J73" s="202" t="s">
        <v>186</v>
      </c>
      <c r="K73" s="202" t="s">
        <v>187</v>
      </c>
      <c r="L73" s="159" t="s">
        <v>93</v>
      </c>
      <c r="M73" s="160" t="s">
        <v>94</v>
      </c>
      <c r="N73" s="161" t="s">
        <v>95</v>
      </c>
    </row>
    <row r="74" spans="1:14" s="111" customFormat="1" ht="13.5" thickBot="1">
      <c r="A74" s="201"/>
      <c r="B74" s="188"/>
      <c r="C74" s="188"/>
      <c r="D74" s="188"/>
      <c r="E74" s="199"/>
      <c r="F74" s="174" t="s">
        <v>9</v>
      </c>
      <c r="G74" s="174" t="s">
        <v>80</v>
      </c>
      <c r="H74" s="174" t="s">
        <v>10</v>
      </c>
      <c r="I74" s="199"/>
      <c r="J74" s="199"/>
      <c r="K74" s="200"/>
      <c r="L74" s="156">
        <f>$D$3</f>
        <v>70</v>
      </c>
      <c r="M74" s="157">
        <f>$F$3</f>
        <v>40</v>
      </c>
      <c r="N74" s="158">
        <f>$H$3</f>
        <v>20</v>
      </c>
    </row>
    <row r="75" spans="1:14" s="111" customFormat="1" ht="12.75">
      <c r="A75" s="48" t="s">
        <v>144</v>
      </c>
      <c r="B75" s="39">
        <v>40</v>
      </c>
      <c r="C75" s="58">
        <v>25.1</v>
      </c>
      <c r="D75" s="58">
        <v>5.6</v>
      </c>
      <c r="E75" s="60">
        <v>1.2788</v>
      </c>
      <c r="F75" s="22">
        <v>384</v>
      </c>
      <c r="G75" s="22">
        <v>312</v>
      </c>
      <c r="H75" s="6">
        <v>200</v>
      </c>
      <c r="I75" s="20" t="s">
        <v>92</v>
      </c>
      <c r="J75" s="20" t="s">
        <v>92</v>
      </c>
      <c r="K75" s="6">
        <v>50</v>
      </c>
      <c r="L75" s="192">
        <f>IF((($F$3-$H$3)/($D$3-$H$3))&lt;0.7,$F75*(($D$3-$F$3)/(LN(($D$3-$H$3)/($F$3-$H$3)))/((75-65)/LN((75-20)/(65-20))))^$E75,$F75*((($D$3+$F$3)/2-$H$3)/((75+65)/2-20))^$E75)</f>
        <v>224.40999264734816</v>
      </c>
      <c r="M75" s="193"/>
      <c r="N75" s="194"/>
    </row>
    <row r="76" spans="1:14" s="111" customFormat="1" ht="13.5" thickBot="1">
      <c r="A76" s="88" t="s">
        <v>109</v>
      </c>
      <c r="B76" s="43">
        <v>40</v>
      </c>
      <c r="C76" s="59">
        <v>39.1</v>
      </c>
      <c r="D76" s="59">
        <v>8.2</v>
      </c>
      <c r="E76" s="68">
        <v>1.2788</v>
      </c>
      <c r="F76" s="29">
        <v>749</v>
      </c>
      <c r="G76" s="29">
        <v>608</v>
      </c>
      <c r="H76" s="10">
        <v>390</v>
      </c>
      <c r="I76" s="30" t="s">
        <v>92</v>
      </c>
      <c r="J76" s="30" t="s">
        <v>92</v>
      </c>
      <c r="K76" s="10">
        <v>50</v>
      </c>
      <c r="L76" s="189">
        <f>IF((($F$3-$H$3)/($D$3-$H$3))&lt;0.7,$F76*(($D$3-$F$3)/(LN(($D$3-$H$3)/($F$3-$H$3)))/((75-65)/LN((75-20)/(65-20))))^$E76,$F76*((($D$3+$F$3)/2-$H$3)/((75+65)/2-20))^$E76)</f>
        <v>437.71636586683275</v>
      </c>
      <c r="M76" s="190"/>
      <c r="N76" s="191"/>
    </row>
    <row r="77" spans="1:14" s="111" customFormat="1" ht="13.5" thickBot="1">
      <c r="A77" s="79"/>
      <c r="B77" s="84"/>
      <c r="C77" s="74"/>
      <c r="D77" s="74"/>
      <c r="E77" s="75"/>
      <c r="F77" s="76"/>
      <c r="G77" s="76"/>
      <c r="H77" s="76"/>
      <c r="I77" s="77"/>
      <c r="J77" s="77"/>
      <c r="K77" s="78"/>
      <c r="L77" s="115"/>
      <c r="M77" s="115"/>
      <c r="N77" s="115"/>
    </row>
    <row r="78" spans="1:14" s="111" customFormat="1" ht="25.5" customHeight="1" thickBot="1">
      <c r="A78" s="184" t="s">
        <v>72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</row>
    <row r="79" spans="1:14" s="111" customFormat="1" ht="12.75">
      <c r="A79" s="204" t="s">
        <v>178</v>
      </c>
      <c r="B79" s="205" t="s">
        <v>179</v>
      </c>
      <c r="C79" s="205" t="s">
        <v>180</v>
      </c>
      <c r="D79" s="205" t="s">
        <v>181</v>
      </c>
      <c r="E79" s="202" t="s">
        <v>182</v>
      </c>
      <c r="F79" s="202" t="s">
        <v>183</v>
      </c>
      <c r="G79" s="202"/>
      <c r="H79" s="202"/>
      <c r="I79" s="202" t="s">
        <v>185</v>
      </c>
      <c r="J79" s="202" t="s">
        <v>186</v>
      </c>
      <c r="K79" s="202" t="s">
        <v>187</v>
      </c>
      <c r="L79" s="159" t="s">
        <v>93</v>
      </c>
      <c r="M79" s="160" t="s">
        <v>94</v>
      </c>
      <c r="N79" s="161" t="s">
        <v>95</v>
      </c>
    </row>
    <row r="80" spans="1:14" s="111" customFormat="1" ht="13.5" thickBot="1">
      <c r="A80" s="201"/>
      <c r="B80" s="188"/>
      <c r="C80" s="188"/>
      <c r="D80" s="188"/>
      <c r="E80" s="199"/>
      <c r="F80" s="174" t="s">
        <v>9</v>
      </c>
      <c r="G80" s="174" t="s">
        <v>80</v>
      </c>
      <c r="H80" s="174" t="s">
        <v>10</v>
      </c>
      <c r="I80" s="199"/>
      <c r="J80" s="199"/>
      <c r="K80" s="200"/>
      <c r="L80" s="156">
        <f>$D$3</f>
        <v>70</v>
      </c>
      <c r="M80" s="157">
        <f>$F$3</f>
        <v>40</v>
      </c>
      <c r="N80" s="158">
        <f>$H$3</f>
        <v>20</v>
      </c>
    </row>
    <row r="81" spans="1:14" s="111" customFormat="1" ht="12.75">
      <c r="A81" s="123" t="s">
        <v>146</v>
      </c>
      <c r="B81" s="37">
        <v>59</v>
      </c>
      <c r="C81" s="132">
        <v>14.1</v>
      </c>
      <c r="D81" s="132">
        <v>4.6</v>
      </c>
      <c r="E81" s="133">
        <v>1.2728</v>
      </c>
      <c r="F81" s="38">
        <v>377</v>
      </c>
      <c r="G81" s="38">
        <v>307</v>
      </c>
      <c r="H81" s="38">
        <v>197</v>
      </c>
      <c r="I81" s="124" t="s">
        <v>92</v>
      </c>
      <c r="J81" s="124" t="s">
        <v>92</v>
      </c>
      <c r="K81" s="38">
        <v>50</v>
      </c>
      <c r="L81" s="192">
        <f aca="true" t="shared" si="0" ref="L81:L86">IF((($F$3-$H$3)/($D$3-$H$3))&lt;0.7,$F81*(($D$3-$F$3)/(LN(($D$3-$H$3)/($F$3-$H$3)))/((75-65)/LN((75-20)/(65-20))))^$E81,$F81*((($D$3+$F$3)/2-$H$3)/((75+65)/2-20))^$E81)</f>
        <v>220.87516444187884</v>
      </c>
      <c r="M81" s="193"/>
      <c r="N81" s="194"/>
    </row>
    <row r="82" spans="1:14" s="111" customFormat="1" ht="12.75">
      <c r="A82" s="48" t="s">
        <v>147</v>
      </c>
      <c r="B82" s="39">
        <v>59</v>
      </c>
      <c r="C82" s="58">
        <v>21.9</v>
      </c>
      <c r="D82" s="58">
        <v>7.4</v>
      </c>
      <c r="E82" s="60">
        <v>1.2728</v>
      </c>
      <c r="F82" s="6">
        <v>607</v>
      </c>
      <c r="G82" s="6">
        <v>494</v>
      </c>
      <c r="H82" s="6">
        <v>317</v>
      </c>
      <c r="I82" s="20" t="s">
        <v>92</v>
      </c>
      <c r="J82" s="20" t="s">
        <v>92</v>
      </c>
      <c r="K82" s="6">
        <v>50</v>
      </c>
      <c r="L82" s="196">
        <f t="shared" si="0"/>
        <v>355.62659102445747</v>
      </c>
      <c r="M82" s="197"/>
      <c r="N82" s="198"/>
    </row>
    <row r="83" spans="1:14" s="111" customFormat="1" ht="12.75">
      <c r="A83" s="48" t="s">
        <v>148</v>
      </c>
      <c r="B83" s="39">
        <v>59</v>
      </c>
      <c r="C83" s="58">
        <v>27.8</v>
      </c>
      <c r="D83" s="58">
        <v>9.2</v>
      </c>
      <c r="E83" s="60">
        <v>1.2728</v>
      </c>
      <c r="F83" s="6">
        <v>757</v>
      </c>
      <c r="G83" s="6">
        <v>616</v>
      </c>
      <c r="H83" s="6">
        <v>395</v>
      </c>
      <c r="I83" s="20" t="s">
        <v>92</v>
      </c>
      <c r="J83" s="20" t="s">
        <v>92</v>
      </c>
      <c r="K83" s="6">
        <v>50</v>
      </c>
      <c r="L83" s="196">
        <f t="shared" si="0"/>
        <v>443.50795618700874</v>
      </c>
      <c r="M83" s="197"/>
      <c r="N83" s="198"/>
    </row>
    <row r="84" spans="1:14" s="111" customFormat="1" ht="12.75">
      <c r="A84" s="48" t="s">
        <v>110</v>
      </c>
      <c r="B84" s="39">
        <v>59</v>
      </c>
      <c r="C84" s="58">
        <v>20.5</v>
      </c>
      <c r="D84" s="58">
        <v>6.7</v>
      </c>
      <c r="E84" s="60">
        <v>1.2728</v>
      </c>
      <c r="F84" s="6">
        <v>540</v>
      </c>
      <c r="G84" s="6">
        <v>439</v>
      </c>
      <c r="H84" s="6">
        <v>282</v>
      </c>
      <c r="I84" s="20" t="s">
        <v>92</v>
      </c>
      <c r="J84" s="20" t="s">
        <v>92</v>
      </c>
      <c r="K84" s="6">
        <v>50</v>
      </c>
      <c r="L84" s="196">
        <f t="shared" si="0"/>
        <v>316.37291458518456</v>
      </c>
      <c r="M84" s="197"/>
      <c r="N84" s="198"/>
    </row>
    <row r="85" spans="1:14" s="111" customFormat="1" ht="12.75">
      <c r="A85" s="48" t="s">
        <v>111</v>
      </c>
      <c r="B85" s="39">
        <v>59</v>
      </c>
      <c r="C85" s="58">
        <v>32</v>
      </c>
      <c r="D85" s="58">
        <v>10.9</v>
      </c>
      <c r="E85" s="60">
        <v>1.2728</v>
      </c>
      <c r="F85" s="6">
        <v>890</v>
      </c>
      <c r="G85" s="6">
        <v>724</v>
      </c>
      <c r="H85" s="6">
        <v>465</v>
      </c>
      <c r="I85" s="20" t="s">
        <v>92</v>
      </c>
      <c r="J85" s="20" t="s">
        <v>92</v>
      </c>
      <c r="K85" s="6">
        <v>50</v>
      </c>
      <c r="L85" s="196">
        <f t="shared" si="0"/>
        <v>521.4294332978042</v>
      </c>
      <c r="M85" s="197"/>
      <c r="N85" s="198"/>
    </row>
    <row r="86" spans="1:14" s="111" customFormat="1" ht="13.5" thickBot="1">
      <c r="A86" s="88" t="s">
        <v>112</v>
      </c>
      <c r="B86" s="43">
        <v>59</v>
      </c>
      <c r="C86" s="59">
        <v>39.5</v>
      </c>
      <c r="D86" s="59">
        <v>13.6</v>
      </c>
      <c r="E86" s="68">
        <v>1.2728</v>
      </c>
      <c r="F86" s="10">
        <v>1128</v>
      </c>
      <c r="G86" s="10">
        <v>917</v>
      </c>
      <c r="H86" s="10">
        <v>589</v>
      </c>
      <c r="I86" s="30" t="s">
        <v>92</v>
      </c>
      <c r="J86" s="30" t="s">
        <v>92</v>
      </c>
      <c r="K86" s="10">
        <v>50</v>
      </c>
      <c r="L86" s="189">
        <f t="shared" si="0"/>
        <v>660.8678660223856</v>
      </c>
      <c r="M86" s="190"/>
      <c r="N86" s="191"/>
    </row>
    <row r="87" spans="1:14" s="111" customFormat="1" ht="13.5" thickBot="1">
      <c r="A87" s="79"/>
      <c r="B87" s="84"/>
      <c r="C87" s="74"/>
      <c r="D87" s="74"/>
      <c r="E87" s="75"/>
      <c r="F87" s="76"/>
      <c r="G87" s="76"/>
      <c r="H87" s="76"/>
      <c r="I87" s="77"/>
      <c r="J87" s="77"/>
      <c r="K87" s="78"/>
      <c r="L87" s="115"/>
      <c r="M87" s="115"/>
      <c r="N87" s="115"/>
    </row>
    <row r="88" spans="1:14" s="111" customFormat="1" ht="25.5" customHeight="1" thickBot="1">
      <c r="A88" s="184" t="s">
        <v>66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6"/>
    </row>
    <row r="89" spans="1:14" s="111" customFormat="1" ht="12.75">
      <c r="A89" s="204" t="s">
        <v>178</v>
      </c>
      <c r="B89" s="205" t="s">
        <v>179</v>
      </c>
      <c r="C89" s="205" t="s">
        <v>180</v>
      </c>
      <c r="D89" s="205" t="s">
        <v>181</v>
      </c>
      <c r="E89" s="202" t="s">
        <v>182</v>
      </c>
      <c r="F89" s="202" t="s">
        <v>183</v>
      </c>
      <c r="G89" s="202"/>
      <c r="H89" s="202"/>
      <c r="I89" s="202" t="s">
        <v>185</v>
      </c>
      <c r="J89" s="202" t="s">
        <v>186</v>
      </c>
      <c r="K89" s="202" t="s">
        <v>187</v>
      </c>
      <c r="L89" s="159" t="s">
        <v>93</v>
      </c>
      <c r="M89" s="160" t="s">
        <v>94</v>
      </c>
      <c r="N89" s="161" t="s">
        <v>95</v>
      </c>
    </row>
    <row r="90" spans="1:14" s="111" customFormat="1" ht="13.5" thickBot="1">
      <c r="A90" s="201"/>
      <c r="B90" s="188"/>
      <c r="C90" s="188"/>
      <c r="D90" s="188"/>
      <c r="E90" s="199"/>
      <c r="F90" s="174" t="s">
        <v>9</v>
      </c>
      <c r="G90" s="174" t="s">
        <v>80</v>
      </c>
      <c r="H90" s="174" t="s">
        <v>10</v>
      </c>
      <c r="I90" s="199"/>
      <c r="J90" s="199"/>
      <c r="K90" s="200"/>
      <c r="L90" s="156">
        <f>$D$3</f>
        <v>70</v>
      </c>
      <c r="M90" s="157">
        <f>$F$3</f>
        <v>40</v>
      </c>
      <c r="N90" s="158">
        <f>$H$3</f>
        <v>20</v>
      </c>
    </row>
    <row r="91" spans="1:14" s="111" customFormat="1" ht="12.75">
      <c r="A91" s="123" t="s">
        <v>123</v>
      </c>
      <c r="B91" s="37">
        <v>39</v>
      </c>
      <c r="C91" s="132">
        <v>14</v>
      </c>
      <c r="D91" s="132">
        <v>4.067</v>
      </c>
      <c r="E91" s="133">
        <v>1.272</v>
      </c>
      <c r="F91" s="134">
        <v>614</v>
      </c>
      <c r="G91" s="134">
        <v>499</v>
      </c>
      <c r="H91" s="38">
        <v>320.6097766990239</v>
      </c>
      <c r="I91" s="124" t="s">
        <v>92</v>
      </c>
      <c r="J91" s="124" t="s">
        <v>92</v>
      </c>
      <c r="K91" s="38">
        <v>50</v>
      </c>
      <c r="L91" s="192">
        <f>IF((($F$3-$H$3)/($D$3-$H$3))&lt;0.7,$F91*(($D$3-$F$3)/(LN(($D$3-$H$3)/($F$3-$H$3)))/((75-65)/LN((75-20)/(65-20))))^$E91,$F91*((($D$3+$F$3)/2-$H$3)/((75+65)/2-20))^$E91)</f>
        <v>359.8486263957691</v>
      </c>
      <c r="M91" s="193"/>
      <c r="N91" s="194"/>
    </row>
    <row r="92" spans="1:14" s="111" customFormat="1" ht="12.75">
      <c r="A92" s="48" t="s">
        <v>124</v>
      </c>
      <c r="B92" s="39">
        <v>39</v>
      </c>
      <c r="C92" s="58">
        <v>21</v>
      </c>
      <c r="D92" s="58">
        <v>6.1</v>
      </c>
      <c r="E92" s="60">
        <v>1.272</v>
      </c>
      <c r="F92" s="22">
        <v>910</v>
      </c>
      <c r="G92" s="22">
        <v>740</v>
      </c>
      <c r="H92" s="6">
        <v>475.1708416874784</v>
      </c>
      <c r="I92" s="20" t="s">
        <v>92</v>
      </c>
      <c r="J92" s="20" t="s">
        <v>92</v>
      </c>
      <c r="K92" s="6">
        <v>50</v>
      </c>
      <c r="L92" s="196">
        <f>IF((($F$3-$H$3)/($D$3-$H$3))&lt;0.7,$F92*(($D$3-$F$3)/(LN(($D$3-$H$3)/($F$3-$H$3)))/((75-65)/LN((75-20)/(65-20))))^$E92,$F92*((($D$3+$F$3)/2-$H$3)/((75+65)/2-20))^$E92)</f>
        <v>533.326140097964</v>
      </c>
      <c r="M92" s="197"/>
      <c r="N92" s="198"/>
    </row>
    <row r="93" spans="1:14" s="111" customFormat="1" ht="13.5" thickBot="1">
      <c r="A93" s="88" t="s">
        <v>125</v>
      </c>
      <c r="B93" s="43">
        <v>39</v>
      </c>
      <c r="C93" s="59">
        <v>27.5</v>
      </c>
      <c r="D93" s="59">
        <v>7.9</v>
      </c>
      <c r="E93" s="12">
        <v>1.272</v>
      </c>
      <c r="F93" s="29">
        <v>1205</v>
      </c>
      <c r="G93" s="29">
        <v>980</v>
      </c>
      <c r="H93" s="10">
        <v>629.2097409158368</v>
      </c>
      <c r="I93" s="30" t="s">
        <v>92</v>
      </c>
      <c r="J93" s="30" t="s">
        <v>92</v>
      </c>
      <c r="K93" s="10">
        <v>50</v>
      </c>
      <c r="L93" s="189">
        <f>IF((($F$3-$H$3)/($D$3-$H$3))&lt;0.7,$F93*(($D$3-$F$3)/(LN(($D$3-$H$3)/($F$3-$H$3)))/((75-65)/LN((75-20)/(65-20))))^$E93,$F93*((($D$3+$F$3)/2-$H$3)/((75+65)/2-20))^$E93)</f>
        <v>706.2175811187326</v>
      </c>
      <c r="M93" s="190"/>
      <c r="N93" s="191"/>
    </row>
    <row r="94" spans="1:14" s="111" customFormat="1" ht="13.5" thickBot="1">
      <c r="A94"/>
      <c r="B94"/>
      <c r="C94"/>
      <c r="D94"/>
      <c r="E94"/>
      <c r="F94"/>
      <c r="G94"/>
      <c r="H94"/>
      <c r="I94" s="72"/>
      <c r="J94" s="72"/>
      <c r="K94"/>
      <c r="L94" s="114"/>
      <c r="M94" s="114"/>
      <c r="N94" s="114"/>
    </row>
    <row r="95" spans="1:14" s="111" customFormat="1" ht="25.5" customHeight="1" thickBot="1">
      <c r="A95" s="184" t="s">
        <v>105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6"/>
    </row>
    <row r="96" spans="1:14" s="111" customFormat="1" ht="12.75">
      <c r="A96" s="204" t="s">
        <v>178</v>
      </c>
      <c r="B96" s="205" t="s">
        <v>179</v>
      </c>
      <c r="C96" s="205" t="s">
        <v>180</v>
      </c>
      <c r="D96" s="205" t="s">
        <v>181</v>
      </c>
      <c r="E96" s="202" t="s">
        <v>182</v>
      </c>
      <c r="F96" s="202" t="s">
        <v>183</v>
      </c>
      <c r="G96" s="202"/>
      <c r="H96" s="202"/>
      <c r="I96" s="202" t="s">
        <v>185</v>
      </c>
      <c r="J96" s="202" t="s">
        <v>186</v>
      </c>
      <c r="K96" s="202" t="s">
        <v>187</v>
      </c>
      <c r="L96" s="159" t="s">
        <v>93</v>
      </c>
      <c r="M96" s="160" t="s">
        <v>94</v>
      </c>
      <c r="N96" s="161" t="s">
        <v>95</v>
      </c>
    </row>
    <row r="97" spans="1:14" s="111" customFormat="1" ht="13.5" thickBot="1">
      <c r="A97" s="182"/>
      <c r="B97" s="195"/>
      <c r="C97" s="195"/>
      <c r="D97" s="195"/>
      <c r="E97" s="179"/>
      <c r="F97" s="173" t="s">
        <v>9</v>
      </c>
      <c r="G97" s="173" t="s">
        <v>80</v>
      </c>
      <c r="H97" s="173" t="s">
        <v>10</v>
      </c>
      <c r="I97" s="179"/>
      <c r="J97" s="179"/>
      <c r="K97" s="183"/>
      <c r="L97" s="156">
        <f>$D$3</f>
        <v>70</v>
      </c>
      <c r="M97" s="157">
        <f>$F$3</f>
        <v>40</v>
      </c>
      <c r="N97" s="158">
        <f>$H$3</f>
        <v>20</v>
      </c>
    </row>
    <row r="98" spans="1:14" s="111" customFormat="1" ht="12.75">
      <c r="A98" s="89" t="s">
        <v>123</v>
      </c>
      <c r="B98" s="46">
        <v>48</v>
      </c>
      <c r="C98" s="57">
        <v>27.2</v>
      </c>
      <c r="D98" s="57">
        <v>7.9</v>
      </c>
      <c r="E98" s="97">
        <v>1.2779</v>
      </c>
      <c r="F98" s="56">
        <v>817</v>
      </c>
      <c r="G98" s="56">
        <v>664</v>
      </c>
      <c r="H98" s="2">
        <v>425</v>
      </c>
      <c r="I98" s="73" t="s">
        <v>92</v>
      </c>
      <c r="J98" s="73" t="s">
        <v>92</v>
      </c>
      <c r="K98" s="2" t="s">
        <v>53</v>
      </c>
      <c r="L98" s="192">
        <f>IF((($F$3-$H$3)/($D$3-$H$3))&lt;0.7,$F98*(($D$3-$F$3)/(LN(($D$3-$H$3)/($F$3-$H$3)))/((75-65)/LN((75-20)/(65-20))))^$E98,$F98*((($D$3+$F$3)/2-$H$3)/((75+65)/2-20))^$E98)</f>
        <v>477.63617189540014</v>
      </c>
      <c r="M98" s="193"/>
      <c r="N98" s="194"/>
    </row>
    <row r="99" spans="1:14" s="111" customFormat="1" ht="12.75">
      <c r="A99" s="48" t="s">
        <v>124</v>
      </c>
      <c r="B99" s="39">
        <v>48</v>
      </c>
      <c r="C99" s="58">
        <v>40.8</v>
      </c>
      <c r="D99" s="58">
        <v>11.9</v>
      </c>
      <c r="E99" s="60">
        <v>1.2779</v>
      </c>
      <c r="F99" s="22">
        <v>1162</v>
      </c>
      <c r="G99" s="22">
        <v>944</v>
      </c>
      <c r="H99" s="6">
        <v>605</v>
      </c>
      <c r="I99" s="20" t="s">
        <v>92</v>
      </c>
      <c r="J99" s="20" t="s">
        <v>92</v>
      </c>
      <c r="K99" s="6" t="s">
        <v>53</v>
      </c>
      <c r="L99" s="196">
        <f>IF((($F$3-$H$3)/($D$3-$H$3))&lt;0.7,$F99*(($D$3-$F$3)/(LN(($D$3-$H$3)/($F$3-$H$3)))/((75-65)/LN((75-20)/(65-20))))^$E99,$F99*((($D$3+$F$3)/2-$H$3)/((75+65)/2-20))^$E99)</f>
        <v>679.3307610066768</v>
      </c>
      <c r="M99" s="197"/>
      <c r="N99" s="198"/>
    </row>
    <row r="100" spans="1:14" s="111" customFormat="1" ht="13.5" thickBot="1">
      <c r="A100" s="88" t="s">
        <v>125</v>
      </c>
      <c r="B100" s="43">
        <v>48</v>
      </c>
      <c r="C100" s="59">
        <v>54.4</v>
      </c>
      <c r="D100" s="59">
        <v>15.9</v>
      </c>
      <c r="E100" s="12">
        <v>1.2779</v>
      </c>
      <c r="F100" s="29">
        <v>1549</v>
      </c>
      <c r="G100" s="29">
        <v>1259</v>
      </c>
      <c r="H100" s="10">
        <v>806</v>
      </c>
      <c r="I100" s="30" t="s">
        <v>92</v>
      </c>
      <c r="J100" s="30" t="s">
        <v>92</v>
      </c>
      <c r="K100" s="10" t="s">
        <v>53</v>
      </c>
      <c r="L100" s="189">
        <f>IF((($F$3-$H$3)/($D$3-$H$3))&lt;0.7,$F100*(($D$3-$F$3)/(LN(($D$3-$H$3)/($F$3-$H$3)))/((75-65)/LN((75-20)/(65-20))))^$E100,$F100*((($D$3+$F$3)/2-$H$3)/((75+65)/2-20))^$E100)</f>
        <v>905.579474009761</v>
      </c>
      <c r="M100" s="190"/>
      <c r="N100" s="191"/>
    </row>
    <row r="101" spans="1:14" s="111" customFormat="1" ht="13.5" thickBot="1">
      <c r="A101" s="83"/>
      <c r="B101" s="84"/>
      <c r="C101" s="85"/>
      <c r="D101" s="85"/>
      <c r="E101" s="75"/>
      <c r="F101" s="81"/>
      <c r="G101" s="81"/>
      <c r="H101" s="76"/>
      <c r="I101" s="82"/>
      <c r="J101" s="82"/>
      <c r="K101" s="76"/>
      <c r="L101" s="115"/>
      <c r="M101" s="115"/>
      <c r="N101" s="115"/>
    </row>
    <row r="102" spans="1:14" s="111" customFormat="1" ht="25.5" customHeight="1" thickBot="1">
      <c r="A102" s="184" t="s">
        <v>67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6"/>
    </row>
    <row r="103" spans="1:14" s="111" customFormat="1" ht="12.75">
      <c r="A103" s="204" t="s">
        <v>178</v>
      </c>
      <c r="B103" s="205" t="s">
        <v>179</v>
      </c>
      <c r="C103" s="205" t="s">
        <v>180</v>
      </c>
      <c r="D103" s="205" t="s">
        <v>181</v>
      </c>
      <c r="E103" s="202" t="s">
        <v>182</v>
      </c>
      <c r="F103" s="202" t="s">
        <v>183</v>
      </c>
      <c r="G103" s="202"/>
      <c r="H103" s="202"/>
      <c r="I103" s="202" t="s">
        <v>185</v>
      </c>
      <c r="J103" s="202" t="s">
        <v>186</v>
      </c>
      <c r="K103" s="202" t="s">
        <v>187</v>
      </c>
      <c r="L103" s="159" t="s">
        <v>93</v>
      </c>
      <c r="M103" s="160" t="s">
        <v>94</v>
      </c>
      <c r="N103" s="161" t="s">
        <v>95</v>
      </c>
    </row>
    <row r="104" spans="1:14" s="111" customFormat="1" ht="13.5" thickBot="1">
      <c r="A104" s="182"/>
      <c r="B104" s="195"/>
      <c r="C104" s="195"/>
      <c r="D104" s="195"/>
      <c r="E104" s="179"/>
      <c r="F104" s="173" t="s">
        <v>9</v>
      </c>
      <c r="G104" s="173" t="s">
        <v>80</v>
      </c>
      <c r="H104" s="173" t="s">
        <v>10</v>
      </c>
      <c r="I104" s="179"/>
      <c r="J104" s="179"/>
      <c r="K104" s="183"/>
      <c r="L104" s="156">
        <f>$D$3</f>
        <v>70</v>
      </c>
      <c r="M104" s="157">
        <f>$F$3</f>
        <v>40</v>
      </c>
      <c r="N104" s="158">
        <f>$H$3</f>
        <v>20</v>
      </c>
    </row>
    <row r="105" spans="1:14" s="111" customFormat="1" ht="12.75">
      <c r="A105" s="123" t="s">
        <v>149</v>
      </c>
      <c r="B105" s="37">
        <v>38</v>
      </c>
      <c r="C105" s="132">
        <v>12.5</v>
      </c>
      <c r="D105" s="132">
        <v>3.1</v>
      </c>
      <c r="E105" s="133">
        <v>1.281</v>
      </c>
      <c r="F105" s="134">
        <v>550</v>
      </c>
      <c r="G105" s="134">
        <v>447</v>
      </c>
      <c r="H105" s="38">
        <v>285.8738570281054</v>
      </c>
      <c r="I105" s="124" t="s">
        <v>92</v>
      </c>
      <c r="J105" s="124" t="s">
        <v>92</v>
      </c>
      <c r="K105" s="38">
        <v>50</v>
      </c>
      <c r="L105" s="192">
        <f>IF((($F$3-$H$3)/($D$3-$H$3))&lt;0.7,$F105*(($D$3-$F$3)/(LN(($D$3-$H$3)/($F$3-$H$3)))/((75-65)/LN((75-20)/(65-20))))^$E105,$F105*((($D$3+$F$3)/2-$H$3)/((75+65)/2-20))^$E105)</f>
        <v>321.12366726105347</v>
      </c>
      <c r="M105" s="193"/>
      <c r="N105" s="194"/>
    </row>
    <row r="106" spans="1:14" s="111" customFormat="1" ht="12.75">
      <c r="A106" s="48" t="s">
        <v>150</v>
      </c>
      <c r="B106" s="39">
        <v>38</v>
      </c>
      <c r="C106" s="58">
        <v>19.5</v>
      </c>
      <c r="D106" s="58">
        <v>5.1</v>
      </c>
      <c r="E106" s="60">
        <v>1.281</v>
      </c>
      <c r="F106" s="22">
        <v>866</v>
      </c>
      <c r="G106" s="22">
        <v>703</v>
      </c>
      <c r="H106" s="6">
        <v>450.12138215698053</v>
      </c>
      <c r="I106" s="20" t="s">
        <v>92</v>
      </c>
      <c r="J106" s="20" t="s">
        <v>92</v>
      </c>
      <c r="K106" s="6">
        <v>50</v>
      </c>
      <c r="L106" s="196">
        <f>IF((($F$3-$H$3)/($D$3-$H$3))&lt;0.7,$F106*(($D$3-$F$3)/(LN(($D$3-$H$3)/($F$3-$H$3)))/((75-65)/LN((75-20)/(65-20))))^$E106,$F106*((($D$3+$F$3)/2-$H$3)/((75+65)/2-20))^$E106)</f>
        <v>505.62381063285875</v>
      </c>
      <c r="M106" s="197"/>
      <c r="N106" s="198"/>
    </row>
    <row r="107" spans="1:14" s="111" customFormat="1" ht="13.5" thickBot="1">
      <c r="A107" s="88" t="s">
        <v>151</v>
      </c>
      <c r="B107" s="43">
        <v>38</v>
      </c>
      <c r="C107" s="59">
        <v>26.5</v>
      </c>
      <c r="D107" s="59">
        <v>7</v>
      </c>
      <c r="E107" s="12">
        <v>1.281</v>
      </c>
      <c r="F107" s="29">
        <v>1183</v>
      </c>
      <c r="G107" s="29">
        <v>961</v>
      </c>
      <c r="H107" s="10">
        <v>614.8886779349976</v>
      </c>
      <c r="I107" s="30" t="s">
        <v>92</v>
      </c>
      <c r="J107" s="30" t="s">
        <v>92</v>
      </c>
      <c r="K107" s="10">
        <v>50</v>
      </c>
      <c r="L107" s="189">
        <f>IF((($F$3-$H$3)/($D$3-$H$3))&lt;0.7,$F107*(($D$3-$F$3)/(LN(($D$3-$H$3)/($F$3-$H$3)))/((75-65)/LN((75-20)/(65-20))))^$E107,$F107*((($D$3+$F$3)/2-$H$3)/((75+65)/2-20))^$E107)</f>
        <v>690.7078152178659</v>
      </c>
      <c r="M107" s="190"/>
      <c r="N107" s="191"/>
    </row>
    <row r="108" s="111" customFormat="1" ht="13.5" thickBot="1"/>
    <row r="109" spans="1:14" s="111" customFormat="1" ht="25.5" customHeight="1" thickBot="1">
      <c r="A109" s="184" t="s">
        <v>122</v>
      </c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6"/>
    </row>
    <row r="110" spans="1:14" s="111" customFormat="1" ht="12.75">
      <c r="A110" s="204" t="s">
        <v>178</v>
      </c>
      <c r="B110" s="205" t="s">
        <v>179</v>
      </c>
      <c r="C110" s="205" t="s">
        <v>180</v>
      </c>
      <c r="D110" s="205" t="s">
        <v>181</v>
      </c>
      <c r="E110" s="202" t="s">
        <v>182</v>
      </c>
      <c r="F110" s="202" t="s">
        <v>183</v>
      </c>
      <c r="G110" s="202"/>
      <c r="H110" s="202"/>
      <c r="I110" s="202" t="s">
        <v>185</v>
      </c>
      <c r="J110" s="202" t="s">
        <v>186</v>
      </c>
      <c r="K110" s="202" t="s">
        <v>187</v>
      </c>
      <c r="L110" s="159" t="s">
        <v>93</v>
      </c>
      <c r="M110" s="160" t="s">
        <v>94</v>
      </c>
      <c r="N110" s="161" t="s">
        <v>95</v>
      </c>
    </row>
    <row r="111" spans="1:14" s="111" customFormat="1" ht="13.5" thickBot="1">
      <c r="A111" s="182"/>
      <c r="B111" s="195"/>
      <c r="C111" s="195"/>
      <c r="D111" s="195"/>
      <c r="E111" s="179"/>
      <c r="F111" s="173" t="s">
        <v>9</v>
      </c>
      <c r="G111" s="173" t="s">
        <v>80</v>
      </c>
      <c r="H111" s="173" t="s">
        <v>10</v>
      </c>
      <c r="I111" s="179"/>
      <c r="J111" s="179"/>
      <c r="K111" s="183"/>
      <c r="L111" s="156">
        <f>$D$3</f>
        <v>70</v>
      </c>
      <c r="M111" s="157">
        <f>$F$3</f>
        <v>40</v>
      </c>
      <c r="N111" s="158">
        <f>$H$3</f>
        <v>20</v>
      </c>
    </row>
    <row r="112" spans="1:14" s="111" customFormat="1" ht="13.5" thickBot="1">
      <c r="A112" s="123" t="s">
        <v>125</v>
      </c>
      <c r="B112" s="37">
        <v>38</v>
      </c>
      <c r="C112" s="132">
        <v>24.9</v>
      </c>
      <c r="D112" s="132">
        <v>5.4</v>
      </c>
      <c r="E112" s="133">
        <v>1.272</v>
      </c>
      <c r="F112" s="134">
        <v>773</v>
      </c>
      <c r="G112" s="134">
        <v>629</v>
      </c>
      <c r="H112" s="38">
        <v>404</v>
      </c>
      <c r="I112" s="124" t="s">
        <v>92</v>
      </c>
      <c r="J112" s="124" t="s">
        <v>92</v>
      </c>
      <c r="K112" s="38">
        <v>50</v>
      </c>
      <c r="L112" s="175">
        <f>IF((($F$3-$H$3)/($D$3-$H$3))&lt;0.7,$F112*(($D$3-$F$3)/(LN(($D$3-$H$3)/($F$3-$H$3)))/((75-65)/LN((75-20)/(65-20))))^$E112,$F112*((($D$3+$F$3)/2-$H$3)/((75+65)/2-20))^$E112)</f>
        <v>453.03418274255625</v>
      </c>
      <c r="M112" s="176"/>
      <c r="N112" s="177"/>
    </row>
    <row r="113" s="111" customFormat="1" ht="13.5" thickBot="1"/>
    <row r="114" spans="1:14" s="111" customFormat="1" ht="25.5" customHeight="1" thickBot="1">
      <c r="A114" s="184" t="s">
        <v>51</v>
      </c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6"/>
    </row>
    <row r="115" spans="1:14" s="111" customFormat="1" ht="12.75">
      <c r="A115" s="204" t="s">
        <v>178</v>
      </c>
      <c r="B115" s="205" t="s">
        <v>179</v>
      </c>
      <c r="C115" s="205" t="s">
        <v>180</v>
      </c>
      <c r="D115" s="205" t="s">
        <v>181</v>
      </c>
      <c r="E115" s="202" t="s">
        <v>182</v>
      </c>
      <c r="F115" s="203" t="s">
        <v>183</v>
      </c>
      <c r="G115" s="203"/>
      <c r="H115" s="203"/>
      <c r="I115" s="202" t="s">
        <v>185</v>
      </c>
      <c r="J115" s="202" t="s">
        <v>186</v>
      </c>
      <c r="K115" s="202" t="s">
        <v>187</v>
      </c>
      <c r="L115" s="159" t="s">
        <v>93</v>
      </c>
      <c r="M115" s="160" t="s">
        <v>94</v>
      </c>
      <c r="N115" s="161" t="s">
        <v>95</v>
      </c>
    </row>
    <row r="116" spans="1:14" s="111" customFormat="1" ht="13.5" thickBot="1">
      <c r="A116" s="201"/>
      <c r="B116" s="188"/>
      <c r="C116" s="188"/>
      <c r="D116" s="188"/>
      <c r="E116" s="199"/>
      <c r="F116" s="174" t="s">
        <v>9</v>
      </c>
      <c r="G116" s="174" t="s">
        <v>80</v>
      </c>
      <c r="H116" s="174" t="s">
        <v>10</v>
      </c>
      <c r="I116" s="199"/>
      <c r="J116" s="199"/>
      <c r="K116" s="199"/>
      <c r="L116" s="156">
        <f>$D$3</f>
        <v>70</v>
      </c>
      <c r="M116" s="157">
        <f>$F$3</f>
        <v>40</v>
      </c>
      <c r="N116" s="158">
        <f>$H$3</f>
        <v>20</v>
      </c>
    </row>
    <row r="117" spans="1:14" s="111" customFormat="1" ht="12.75">
      <c r="A117" s="123" t="s">
        <v>52</v>
      </c>
      <c r="B117" s="37">
        <v>58</v>
      </c>
      <c r="C117" s="132">
        <v>18.5</v>
      </c>
      <c r="D117" s="132">
        <v>9.4</v>
      </c>
      <c r="E117" s="14">
        <v>1.276</v>
      </c>
      <c r="F117" s="38">
        <v>766</v>
      </c>
      <c r="G117" s="38">
        <v>623</v>
      </c>
      <c r="H117" s="38">
        <v>399.16252860640805</v>
      </c>
      <c r="I117" s="124" t="s">
        <v>92</v>
      </c>
      <c r="J117" s="124" t="s">
        <v>92</v>
      </c>
      <c r="K117" s="38">
        <v>50</v>
      </c>
      <c r="L117" s="192">
        <f>IF((($F$3-$H$3)/($D$3-$H$3))&lt;0.7,$F117*(($D$3-$F$3)/(LN(($D$3-$H$3)/($F$3-$H$3)))/((75-65)/LN((75-20)/(65-20))))^$E117,$F117*((($D$3+$F$3)/2-$H$3)/((75+65)/2-20))^$E117)</f>
        <v>448.17800121445765</v>
      </c>
      <c r="M117" s="193"/>
      <c r="N117" s="194"/>
    </row>
    <row r="118" spans="1:14" s="111" customFormat="1" ht="12.75">
      <c r="A118" s="48" t="s">
        <v>54</v>
      </c>
      <c r="B118" s="39">
        <v>58</v>
      </c>
      <c r="C118" s="58">
        <v>26</v>
      </c>
      <c r="D118" s="58">
        <v>13.475</v>
      </c>
      <c r="E118" s="8">
        <v>1.283</v>
      </c>
      <c r="F118" s="6">
        <v>1094</v>
      </c>
      <c r="G118" s="6">
        <v>888</v>
      </c>
      <c r="H118" s="6">
        <v>568.048446200331</v>
      </c>
      <c r="I118" s="20" t="s">
        <v>92</v>
      </c>
      <c r="J118" s="20" t="s">
        <v>92</v>
      </c>
      <c r="K118" s="6">
        <v>50</v>
      </c>
      <c r="L118" s="196">
        <f>IF((($F$3-$H$3)/($D$3-$H$3))&lt;0.7,$F118*(($D$3-$F$3)/(LN(($D$3-$H$3)/($F$3-$H$3)))/((75-65)/LN((75-20)/(65-20))))^$E118,$F118*((($D$3+$F$3)/2-$H$3)/((75+65)/2-20))^$E118)</f>
        <v>638.2077757128188</v>
      </c>
      <c r="M118" s="197"/>
      <c r="N118" s="198"/>
    </row>
    <row r="119" spans="1:14" s="111" customFormat="1" ht="13.5" thickBot="1">
      <c r="A119" s="88" t="s">
        <v>55</v>
      </c>
      <c r="B119" s="43">
        <v>58</v>
      </c>
      <c r="C119" s="59">
        <v>34</v>
      </c>
      <c r="D119" s="59">
        <v>17.517</v>
      </c>
      <c r="E119" s="12">
        <v>1.262</v>
      </c>
      <c r="F119" s="10">
        <v>1422</v>
      </c>
      <c r="G119" s="10">
        <v>1158</v>
      </c>
      <c r="H119" s="10">
        <v>746.322396077491</v>
      </c>
      <c r="I119" s="30" t="s">
        <v>92</v>
      </c>
      <c r="J119" s="30" t="s">
        <v>92</v>
      </c>
      <c r="K119" s="10">
        <v>50</v>
      </c>
      <c r="L119" s="189">
        <f>IF((($F$3-$H$3)/($D$3-$H$3))&lt;0.7,$F119*(($D$3-$F$3)/(LN(($D$3-$H$3)/($F$3-$H$3)))/((75-65)/LN((75-20)/(65-20))))^$E119,$F119*((($D$3+$F$3)/2-$H$3)/((75+65)/2-20))^$E119)</f>
        <v>836.9034445337121</v>
      </c>
      <c r="M119" s="190"/>
      <c r="N119" s="191"/>
    </row>
    <row r="120" s="111" customFormat="1" ht="13.5" thickBot="1"/>
    <row r="121" spans="1:14" s="111" customFormat="1" ht="25.5" customHeight="1" thickBot="1">
      <c r="A121" s="184" t="s">
        <v>152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6"/>
    </row>
    <row r="122" spans="1:14" s="111" customFormat="1" ht="12.75">
      <c r="A122" s="204" t="s">
        <v>178</v>
      </c>
      <c r="B122" s="205" t="s">
        <v>179</v>
      </c>
      <c r="C122" s="205" t="s">
        <v>180</v>
      </c>
      <c r="D122" s="205" t="s">
        <v>181</v>
      </c>
      <c r="E122" s="202" t="s">
        <v>182</v>
      </c>
      <c r="F122" s="203" t="s">
        <v>183</v>
      </c>
      <c r="G122" s="203"/>
      <c r="H122" s="203"/>
      <c r="I122" s="202" t="s">
        <v>185</v>
      </c>
      <c r="J122" s="202" t="s">
        <v>186</v>
      </c>
      <c r="K122" s="202" t="s">
        <v>187</v>
      </c>
      <c r="L122" s="159" t="s">
        <v>93</v>
      </c>
      <c r="M122" s="160" t="s">
        <v>94</v>
      </c>
      <c r="N122" s="161" t="s">
        <v>95</v>
      </c>
    </row>
    <row r="123" spans="1:14" s="111" customFormat="1" ht="13.5" thickBot="1">
      <c r="A123" s="182"/>
      <c r="B123" s="195"/>
      <c r="C123" s="195"/>
      <c r="D123" s="195"/>
      <c r="E123" s="179"/>
      <c r="F123" s="173" t="s">
        <v>9</v>
      </c>
      <c r="G123" s="173" t="s">
        <v>80</v>
      </c>
      <c r="H123" s="173" t="s">
        <v>10</v>
      </c>
      <c r="I123" s="179"/>
      <c r="J123" s="179"/>
      <c r="K123" s="179"/>
      <c r="L123" s="156">
        <f>$D$3</f>
        <v>70</v>
      </c>
      <c r="M123" s="157">
        <f>$F$3</f>
        <v>40</v>
      </c>
      <c r="N123" s="158">
        <f>$H$3</f>
        <v>20</v>
      </c>
    </row>
    <row r="124" spans="1:14" s="111" customFormat="1" ht="12.75">
      <c r="A124" s="123" t="s">
        <v>52</v>
      </c>
      <c r="B124" s="37">
        <v>86</v>
      </c>
      <c r="C124" s="132">
        <v>36</v>
      </c>
      <c r="D124" s="132">
        <v>18.6</v>
      </c>
      <c r="E124" s="14">
        <v>1.25</v>
      </c>
      <c r="F124" s="38">
        <v>1096</v>
      </c>
      <c r="G124" s="38">
        <v>895</v>
      </c>
      <c r="H124" s="38">
        <v>579</v>
      </c>
      <c r="I124" s="124" t="s">
        <v>92</v>
      </c>
      <c r="J124" s="124" t="s">
        <v>92</v>
      </c>
      <c r="K124" s="38">
        <v>50</v>
      </c>
      <c r="L124" s="192">
        <f>IF((($F$3-$H$3)/($D$3-$H$3))&lt;0.7,$F124*(($D$3-$F$3)/(LN(($D$3-$H$3)/($F$3-$H$3)))/((75-65)/LN((75-20)/(65-20))))^$E124,$F124*((($D$3+$F$3)/2-$H$3)/((75+65)/2-20))^$E124)</f>
        <v>648.2991468632201</v>
      </c>
      <c r="M124" s="193"/>
      <c r="N124" s="194"/>
    </row>
    <row r="125" spans="1:14" s="111" customFormat="1" ht="12.75">
      <c r="A125" s="48" t="s">
        <v>54</v>
      </c>
      <c r="B125" s="39">
        <v>86</v>
      </c>
      <c r="C125" s="58">
        <v>51.3</v>
      </c>
      <c r="D125" s="58">
        <v>26.5</v>
      </c>
      <c r="E125" s="3">
        <v>1.25</v>
      </c>
      <c r="F125" s="6">
        <v>1564</v>
      </c>
      <c r="G125" s="6">
        <v>1276</v>
      </c>
      <c r="H125" s="6">
        <v>826</v>
      </c>
      <c r="I125" s="20" t="s">
        <v>92</v>
      </c>
      <c r="J125" s="20" t="s">
        <v>92</v>
      </c>
      <c r="K125" s="6">
        <v>50</v>
      </c>
      <c r="L125" s="196">
        <f>IF((($F$3-$H$3)/($D$3-$H$3))&lt;0.7,$F125*(($D$3-$F$3)/(LN(($D$3-$H$3)/($F$3-$H$3)))/((75-65)/LN((75-20)/(65-20))))^$E125,$F125*((($D$3+$F$3)/2-$H$3)/((75+65)/2-20))^$E125)</f>
        <v>925.1276146843762</v>
      </c>
      <c r="M125" s="197"/>
      <c r="N125" s="198"/>
    </row>
    <row r="126" spans="1:14" s="111" customFormat="1" ht="13.5" thickBot="1">
      <c r="A126" s="88" t="s">
        <v>55</v>
      </c>
      <c r="B126" s="43">
        <v>86</v>
      </c>
      <c r="C126" s="59">
        <v>66.7</v>
      </c>
      <c r="D126" s="59">
        <v>34.6</v>
      </c>
      <c r="E126" s="108">
        <v>1.25</v>
      </c>
      <c r="F126" s="10">
        <v>2030</v>
      </c>
      <c r="G126" s="10">
        <v>1657</v>
      </c>
      <c r="H126" s="10">
        <v>1072</v>
      </c>
      <c r="I126" s="30" t="s">
        <v>92</v>
      </c>
      <c r="J126" s="30" t="s">
        <v>92</v>
      </c>
      <c r="K126" s="10">
        <v>50</v>
      </c>
      <c r="L126" s="189">
        <f>IF((($F$3-$H$3)/($D$3-$H$3))&lt;0.7,$F126*(($D$3-$F$3)/(LN(($D$3-$H$3)/($F$3-$H$3)))/((75-65)/LN((75-20)/(65-20))))^$E126,$F126*((($D$3+$F$3)/2-$H$3)/((75+65)/2-20))^$E126)</f>
        <v>1200.773054865271</v>
      </c>
      <c r="M126" s="190"/>
      <c r="N126" s="191"/>
    </row>
    <row r="127" spans="1:14" s="111" customFormat="1" ht="13.5" thickBot="1">
      <c r="A127" s="79"/>
      <c r="B127" s="84"/>
      <c r="C127" s="74"/>
      <c r="D127" s="74"/>
      <c r="E127" s="75"/>
      <c r="F127" s="76"/>
      <c r="G127" s="76"/>
      <c r="H127" s="76"/>
      <c r="I127" s="77"/>
      <c r="J127" s="77"/>
      <c r="K127" s="78"/>
      <c r="L127" s="115"/>
      <c r="M127" s="115"/>
      <c r="N127" s="115"/>
    </row>
    <row r="128" spans="1:14" s="111" customFormat="1" ht="25.5" customHeight="1" thickBot="1">
      <c r="A128" s="184" t="s">
        <v>56</v>
      </c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6"/>
    </row>
    <row r="129" spans="1:14" s="111" customFormat="1" ht="12.75">
      <c r="A129" s="181" t="s">
        <v>178</v>
      </c>
      <c r="B129" s="187" t="s">
        <v>179</v>
      </c>
      <c r="C129" s="187" t="s">
        <v>180</v>
      </c>
      <c r="D129" s="187" t="s">
        <v>181</v>
      </c>
      <c r="E129" s="178" t="s">
        <v>182</v>
      </c>
      <c r="F129" s="227" t="s">
        <v>183</v>
      </c>
      <c r="G129" s="227"/>
      <c r="H129" s="227"/>
      <c r="I129" s="178" t="s">
        <v>185</v>
      </c>
      <c r="J129" s="178" t="s">
        <v>186</v>
      </c>
      <c r="K129" s="178" t="s">
        <v>187</v>
      </c>
      <c r="L129" s="159" t="s">
        <v>93</v>
      </c>
      <c r="M129" s="160" t="s">
        <v>94</v>
      </c>
      <c r="N129" s="161" t="s">
        <v>95</v>
      </c>
    </row>
    <row r="130" spans="1:14" s="111" customFormat="1" ht="13.5" thickBot="1">
      <c r="A130" s="201"/>
      <c r="B130" s="188"/>
      <c r="C130" s="188"/>
      <c r="D130" s="188"/>
      <c r="E130" s="199"/>
      <c r="F130" s="174" t="s">
        <v>9</v>
      </c>
      <c r="G130" s="174" t="s">
        <v>80</v>
      </c>
      <c r="H130" s="174" t="s">
        <v>10</v>
      </c>
      <c r="I130" s="199"/>
      <c r="J130" s="199"/>
      <c r="K130" s="199"/>
      <c r="L130" s="156">
        <f>$D$3</f>
        <v>70</v>
      </c>
      <c r="M130" s="157">
        <f>$F$3</f>
        <v>40</v>
      </c>
      <c r="N130" s="158">
        <f>$H$3</f>
        <v>20</v>
      </c>
    </row>
    <row r="131" spans="1:14" s="111" customFormat="1" ht="12.75">
      <c r="A131" s="123" t="s">
        <v>57</v>
      </c>
      <c r="B131" s="37">
        <v>49</v>
      </c>
      <c r="C131" s="132">
        <v>10</v>
      </c>
      <c r="D131" s="132">
        <v>5.097</v>
      </c>
      <c r="E131" s="133">
        <v>1.291</v>
      </c>
      <c r="F131" s="134">
        <v>530.424</v>
      </c>
      <c r="G131" s="134">
        <v>430</v>
      </c>
      <c r="H131" s="38">
        <v>274.29407751309617</v>
      </c>
      <c r="I131" s="124" t="s">
        <v>92</v>
      </c>
      <c r="J131" s="124" t="s">
        <v>92</v>
      </c>
      <c r="K131" s="38">
        <v>50</v>
      </c>
      <c r="L131" s="192">
        <f>IF((($F$3-$H$3)/($D$3-$H$3))&lt;0.7,$F131*(($D$3-$F$3)/(LN(($D$3-$H$3)/($F$3-$H$3)))/((75-65)/LN((75-20)/(65-20))))^$E131,$F131*((($D$3+$F$3)/2-$H$3)/((75+65)/2-20))^$E131)</f>
        <v>308.3958397594243</v>
      </c>
      <c r="M131" s="193"/>
      <c r="N131" s="194"/>
    </row>
    <row r="132" spans="1:14" s="111" customFormat="1" ht="12.75">
      <c r="A132" s="48" t="s">
        <v>58</v>
      </c>
      <c r="B132" s="39">
        <v>49</v>
      </c>
      <c r="C132" s="58">
        <v>16.5</v>
      </c>
      <c r="D132" s="58">
        <v>8.322</v>
      </c>
      <c r="E132" s="60">
        <v>1.291</v>
      </c>
      <c r="F132" s="22">
        <v>855.094</v>
      </c>
      <c r="G132" s="22">
        <v>693</v>
      </c>
      <c r="H132" s="6">
        <v>442.18817383260085</v>
      </c>
      <c r="I132" s="20" t="s">
        <v>92</v>
      </c>
      <c r="J132" s="20" t="s">
        <v>92</v>
      </c>
      <c r="K132" s="6">
        <v>50</v>
      </c>
      <c r="L132" s="196">
        <f>IF((($F$3-$H$3)/($D$3-$H$3))&lt;0.7,$F132*(($D$3-$F$3)/(LN(($D$3-$H$3)/($F$3-$H$3)))/((75-65)/LN((75-20)/(65-20))))^$E132,$F132*((($D$3+$F$3)/2-$H$3)/((75+65)/2-20))^$E132)</f>
        <v>497.1634620666583</v>
      </c>
      <c r="M132" s="197"/>
      <c r="N132" s="198"/>
    </row>
    <row r="133" spans="1:14" s="111" customFormat="1" ht="13.5" thickBot="1">
      <c r="A133" s="88" t="s">
        <v>59</v>
      </c>
      <c r="B133" s="43">
        <v>49</v>
      </c>
      <c r="C133" s="59">
        <v>21</v>
      </c>
      <c r="D133" s="59">
        <v>10.878</v>
      </c>
      <c r="E133" s="12">
        <v>1.291</v>
      </c>
      <c r="F133" s="29">
        <v>1063.546</v>
      </c>
      <c r="G133" s="29">
        <v>862</v>
      </c>
      <c r="H133" s="10">
        <v>549.9833509847657</v>
      </c>
      <c r="I133" s="30" t="s">
        <v>92</v>
      </c>
      <c r="J133" s="30" t="s">
        <v>92</v>
      </c>
      <c r="K133" s="10">
        <v>50</v>
      </c>
      <c r="L133" s="189">
        <f>IF((($F$3-$H$3)/($D$3-$H$3))&lt;0.7,$F133*(($D$3-$F$3)/(LN(($D$3-$H$3)/($F$3-$H$3)))/((75-65)/LN((75-20)/(65-20))))^$E133,$F133*((($D$3+$F$3)/2-$H$3)/((75+65)/2-20))^$E133)</f>
        <v>618.3603339833354</v>
      </c>
      <c r="M133" s="190"/>
      <c r="N133" s="191"/>
    </row>
    <row r="134" spans="1:14" s="111" customFormat="1" ht="13.5" thickBot="1">
      <c r="A134" s="79"/>
      <c r="B134" s="84"/>
      <c r="C134" s="74"/>
      <c r="D134" s="74"/>
      <c r="E134" s="75"/>
      <c r="F134" s="76"/>
      <c r="G134" s="76"/>
      <c r="H134" s="76"/>
      <c r="I134" s="77"/>
      <c r="J134" s="77"/>
      <c r="K134" s="78"/>
      <c r="L134" s="115"/>
      <c r="M134" s="115"/>
      <c r="N134" s="115"/>
    </row>
    <row r="135" spans="1:14" s="111" customFormat="1" ht="25.5" customHeight="1" thickBot="1">
      <c r="A135" s="184" t="s">
        <v>114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6"/>
    </row>
    <row r="136" spans="1:14" s="111" customFormat="1" ht="12.75">
      <c r="A136" s="181" t="s">
        <v>178</v>
      </c>
      <c r="B136" s="187" t="s">
        <v>179</v>
      </c>
      <c r="C136" s="187" t="s">
        <v>180</v>
      </c>
      <c r="D136" s="187" t="s">
        <v>181</v>
      </c>
      <c r="E136" s="178" t="s">
        <v>182</v>
      </c>
      <c r="F136" s="227" t="s">
        <v>183</v>
      </c>
      <c r="G136" s="227"/>
      <c r="H136" s="227"/>
      <c r="I136" s="178" t="s">
        <v>185</v>
      </c>
      <c r="J136" s="178" t="s">
        <v>186</v>
      </c>
      <c r="K136" s="178" t="s">
        <v>187</v>
      </c>
      <c r="L136" s="159" t="s">
        <v>93</v>
      </c>
      <c r="M136" s="160" t="s">
        <v>94</v>
      </c>
      <c r="N136" s="161" t="s">
        <v>95</v>
      </c>
    </row>
    <row r="137" spans="1:14" s="111" customFormat="1" ht="13.5" thickBot="1">
      <c r="A137" s="201"/>
      <c r="B137" s="188"/>
      <c r="C137" s="188"/>
      <c r="D137" s="188"/>
      <c r="E137" s="199"/>
      <c r="F137" s="174" t="s">
        <v>9</v>
      </c>
      <c r="G137" s="174" t="s">
        <v>80</v>
      </c>
      <c r="H137" s="174" t="s">
        <v>10</v>
      </c>
      <c r="I137" s="199"/>
      <c r="J137" s="199"/>
      <c r="K137" s="199"/>
      <c r="L137" s="156">
        <f>$D$3</f>
        <v>70</v>
      </c>
      <c r="M137" s="157">
        <f>$F$3</f>
        <v>40</v>
      </c>
      <c r="N137" s="158">
        <f>$H$3</f>
        <v>20</v>
      </c>
    </row>
    <row r="138" spans="1:14" s="111" customFormat="1" ht="12.75">
      <c r="A138" s="135" t="s">
        <v>57</v>
      </c>
      <c r="B138" s="136">
        <v>70</v>
      </c>
      <c r="C138" s="137">
        <v>19.5</v>
      </c>
      <c r="D138" s="137">
        <v>10</v>
      </c>
      <c r="E138" s="133">
        <v>1.307</v>
      </c>
      <c r="F138" s="134">
        <v>834</v>
      </c>
      <c r="G138" s="134">
        <v>674</v>
      </c>
      <c r="H138" s="38">
        <v>428</v>
      </c>
      <c r="I138" s="124" t="s">
        <v>92</v>
      </c>
      <c r="J138" s="124" t="s">
        <v>92</v>
      </c>
      <c r="K138" s="138">
        <v>50</v>
      </c>
      <c r="L138" s="192">
        <f>IF((($F$3-$H$3)/($D$3-$H$3))&lt;0.7,$F138*(($D$3-$F$3)/(LN(($D$3-$H$3)/($F$3-$H$3)))/((75-65)/LN((75-20)/(65-20))))^$E138,$F138*((($D$3+$F$3)/2-$H$3)/((75+65)/2-20))^$E138)</f>
        <v>481.6510882030215</v>
      </c>
      <c r="M138" s="193"/>
      <c r="N138" s="194"/>
    </row>
    <row r="139" spans="1:14" s="111" customFormat="1" ht="12.75">
      <c r="A139" s="92" t="s">
        <v>58</v>
      </c>
      <c r="B139" s="50">
        <v>70</v>
      </c>
      <c r="C139" s="61">
        <v>31.5</v>
      </c>
      <c r="D139" s="61">
        <v>16.3</v>
      </c>
      <c r="E139" s="60">
        <v>1.307</v>
      </c>
      <c r="F139" s="22">
        <v>1334</v>
      </c>
      <c r="G139" s="22">
        <v>1079</v>
      </c>
      <c r="H139" s="6">
        <v>684</v>
      </c>
      <c r="I139" s="20" t="s">
        <v>92</v>
      </c>
      <c r="J139" s="20" t="s">
        <v>92</v>
      </c>
      <c r="K139" s="62">
        <v>50</v>
      </c>
      <c r="L139" s="196">
        <f>IF((($F$3-$H$3)/($D$3-$H$3))&lt;0.7,$F139*(($D$3-$F$3)/(LN(($D$3-$H$3)/($F$3-$H$3)))/((75-65)/LN((75-20)/(65-20))))^$E139,$F139*((($D$3+$F$3)/2-$H$3)/((75+65)/2-20))^$E139)</f>
        <v>770.4107334086699</v>
      </c>
      <c r="M139" s="197"/>
      <c r="N139" s="198"/>
    </row>
    <row r="140" spans="1:14" s="111" customFormat="1" ht="13.5" thickBot="1">
      <c r="A140" s="26" t="s">
        <v>59</v>
      </c>
      <c r="B140" s="52">
        <v>70</v>
      </c>
      <c r="C140" s="63">
        <v>40.5</v>
      </c>
      <c r="D140" s="63">
        <v>21.2</v>
      </c>
      <c r="E140" s="12">
        <v>1.307</v>
      </c>
      <c r="F140" s="29">
        <v>1667</v>
      </c>
      <c r="G140" s="29">
        <v>1348</v>
      </c>
      <c r="H140" s="10">
        <v>855</v>
      </c>
      <c r="I140" s="30" t="s">
        <v>92</v>
      </c>
      <c r="J140" s="30" t="s">
        <v>92</v>
      </c>
      <c r="K140" s="64">
        <v>50</v>
      </c>
      <c r="L140" s="189">
        <f>IF((($F$3-$H$3)/($D$3-$H$3))&lt;0.7,$F140*(($D$3-$F$3)/(LN(($D$3-$H$3)/($F$3-$H$3)))/((75-65)/LN((75-20)/(65-20))))^$E140,$F140*((($D$3+$F$3)/2-$H$3)/((75+65)/2-20))^$E140)</f>
        <v>962.7246571156318</v>
      </c>
      <c r="M140" s="190"/>
      <c r="N140" s="191"/>
    </row>
    <row r="141" s="111" customFormat="1" ht="13.5" thickBot="1"/>
    <row r="142" spans="1:14" s="111" customFormat="1" ht="25.5" customHeight="1" thickBot="1">
      <c r="A142" s="184" t="s">
        <v>63</v>
      </c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6"/>
    </row>
    <row r="143" spans="1:14" s="111" customFormat="1" ht="12.75">
      <c r="A143" s="181" t="s">
        <v>178</v>
      </c>
      <c r="B143" s="187" t="s">
        <v>179</v>
      </c>
      <c r="C143" s="187" t="s">
        <v>180</v>
      </c>
      <c r="D143" s="187" t="s">
        <v>181</v>
      </c>
      <c r="E143" s="178" t="s">
        <v>182</v>
      </c>
      <c r="F143" s="227" t="s">
        <v>183</v>
      </c>
      <c r="G143" s="227"/>
      <c r="H143" s="227"/>
      <c r="I143" s="178" t="s">
        <v>185</v>
      </c>
      <c r="J143" s="178" t="s">
        <v>186</v>
      </c>
      <c r="K143" s="178" t="s">
        <v>187</v>
      </c>
      <c r="L143" s="159" t="s">
        <v>93</v>
      </c>
      <c r="M143" s="160" t="s">
        <v>94</v>
      </c>
      <c r="N143" s="161" t="s">
        <v>95</v>
      </c>
    </row>
    <row r="144" spans="1:14" s="111" customFormat="1" ht="13.5" thickBot="1">
      <c r="A144" s="201"/>
      <c r="B144" s="188"/>
      <c r="C144" s="188"/>
      <c r="D144" s="188"/>
      <c r="E144" s="199"/>
      <c r="F144" s="174" t="s">
        <v>9</v>
      </c>
      <c r="G144" s="174" t="s">
        <v>80</v>
      </c>
      <c r="H144" s="174" t="s">
        <v>10</v>
      </c>
      <c r="I144" s="199"/>
      <c r="J144" s="199"/>
      <c r="K144" s="199"/>
      <c r="L144" s="156">
        <f>$D$3</f>
        <v>70</v>
      </c>
      <c r="M144" s="157">
        <f>$F$3</f>
        <v>40</v>
      </c>
      <c r="N144" s="158">
        <f>$H$3</f>
        <v>20</v>
      </c>
    </row>
    <row r="145" spans="1:14" s="111" customFormat="1" ht="12.75">
      <c r="A145" s="123" t="s">
        <v>57</v>
      </c>
      <c r="B145" s="37">
        <v>98</v>
      </c>
      <c r="C145" s="132">
        <v>27.5</v>
      </c>
      <c r="D145" s="132">
        <v>7.913</v>
      </c>
      <c r="E145" s="133">
        <v>1.297</v>
      </c>
      <c r="F145" s="134">
        <v>1100.18483296717</v>
      </c>
      <c r="G145" s="134">
        <v>891</v>
      </c>
      <c r="H145" s="38">
        <v>567.1890335201902</v>
      </c>
      <c r="I145" s="124" t="s">
        <v>92</v>
      </c>
      <c r="J145" s="124" t="s">
        <v>92</v>
      </c>
      <c r="K145" s="38">
        <v>50</v>
      </c>
      <c r="L145" s="192">
        <f>IF((($F$3-$H$3)/($D$3-$H$3))&lt;0.7,$F145*(($D$3-$F$3)/(LN(($D$3-$H$3)/($F$3-$H$3)))/((75-65)/LN((75-20)/(65-20))))^$E145,$F145*((($D$3+$F$3)/2-$H$3)/((75+65)/2-20))^$E145)</f>
        <v>638.0525218829446</v>
      </c>
      <c r="M145" s="193"/>
      <c r="N145" s="194"/>
    </row>
    <row r="146" spans="1:14" s="111" customFormat="1" ht="12.75">
      <c r="A146" s="48" t="s">
        <v>58</v>
      </c>
      <c r="B146" s="39">
        <v>98</v>
      </c>
      <c r="C146" s="58">
        <v>44.5</v>
      </c>
      <c r="D146" s="58">
        <v>12.898</v>
      </c>
      <c r="E146" s="60">
        <v>1.297</v>
      </c>
      <c r="F146" s="22">
        <v>1761.271047429607</v>
      </c>
      <c r="G146" s="22">
        <v>1427</v>
      </c>
      <c r="H146" s="6">
        <v>908.0052671372372</v>
      </c>
      <c r="I146" s="20" t="s">
        <v>92</v>
      </c>
      <c r="J146" s="20" t="s">
        <v>92</v>
      </c>
      <c r="K146" s="6">
        <v>50</v>
      </c>
      <c r="L146" s="196">
        <f>IF((($F$3-$H$3)/($D$3-$H$3))&lt;0.7,$F146*(($D$3-$F$3)/(LN(($D$3-$H$3)/($F$3-$H$3)))/((75-65)/LN((75-20)/(65-20))))^$E146,$F146*((($D$3+$F$3)/2-$H$3)/((75+65)/2-20))^$E146)</f>
        <v>1021.4496690533911</v>
      </c>
      <c r="M146" s="197"/>
      <c r="N146" s="198"/>
    </row>
    <row r="147" spans="1:14" s="111" customFormat="1" ht="13.5" thickBot="1">
      <c r="A147" s="88" t="s">
        <v>59</v>
      </c>
      <c r="B147" s="43">
        <v>98</v>
      </c>
      <c r="C147" s="59">
        <v>58</v>
      </c>
      <c r="D147" s="59">
        <v>16.862</v>
      </c>
      <c r="E147" s="12">
        <v>1.297</v>
      </c>
      <c r="F147" s="29">
        <v>2203.0882004436176</v>
      </c>
      <c r="G147" s="29">
        <v>1784</v>
      </c>
      <c r="H147" s="10">
        <v>1135.779579690532</v>
      </c>
      <c r="I147" s="30" t="s">
        <v>92</v>
      </c>
      <c r="J147" s="30" t="s">
        <v>92</v>
      </c>
      <c r="K147" s="10">
        <v>50</v>
      </c>
      <c r="L147" s="189">
        <f>IF((($F$3-$H$3)/($D$3-$H$3))&lt;0.7,$F147*(($D$3-$F$3)/(LN(($D$3-$H$3)/($F$3-$H$3)))/((75-65)/LN((75-20)/(65-20))))^$E147,$F147*((($D$3+$F$3)/2-$H$3)/((75+65)/2-20))^$E147)</f>
        <v>1277.681658665035</v>
      </c>
      <c r="M147" s="190"/>
      <c r="N147" s="191"/>
    </row>
    <row r="148" s="111" customFormat="1" ht="13.5" thickBot="1"/>
    <row r="149" spans="1:14" s="111" customFormat="1" ht="25.5" customHeight="1" thickBot="1">
      <c r="A149" s="184" t="s">
        <v>64</v>
      </c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6"/>
    </row>
    <row r="150" spans="1:14" s="111" customFormat="1" ht="12.75">
      <c r="A150" s="181" t="s">
        <v>178</v>
      </c>
      <c r="B150" s="187" t="s">
        <v>179</v>
      </c>
      <c r="C150" s="187" t="s">
        <v>180</v>
      </c>
      <c r="D150" s="187" t="s">
        <v>181</v>
      </c>
      <c r="E150" s="178" t="s">
        <v>182</v>
      </c>
      <c r="F150" s="227" t="s">
        <v>183</v>
      </c>
      <c r="G150" s="227"/>
      <c r="H150" s="227"/>
      <c r="I150" s="178" t="s">
        <v>185</v>
      </c>
      <c r="J150" s="178" t="s">
        <v>186</v>
      </c>
      <c r="K150" s="178" t="s">
        <v>187</v>
      </c>
      <c r="L150" s="159" t="s">
        <v>93</v>
      </c>
      <c r="M150" s="160" t="s">
        <v>94</v>
      </c>
      <c r="N150" s="161" t="s">
        <v>95</v>
      </c>
    </row>
    <row r="151" spans="1:14" s="111" customFormat="1" ht="13.5" thickBot="1">
      <c r="A151" s="201"/>
      <c r="B151" s="188"/>
      <c r="C151" s="188"/>
      <c r="D151" s="188"/>
      <c r="E151" s="199"/>
      <c r="F151" s="174" t="s">
        <v>9</v>
      </c>
      <c r="G151" s="174" t="s">
        <v>80</v>
      </c>
      <c r="H151" s="174" t="s">
        <v>10</v>
      </c>
      <c r="I151" s="199"/>
      <c r="J151" s="199"/>
      <c r="K151" s="199"/>
      <c r="L151" s="156">
        <f>$D$3</f>
        <v>70</v>
      </c>
      <c r="M151" s="157">
        <f>$F$3</f>
        <v>40</v>
      </c>
      <c r="N151" s="158">
        <f>$H$3</f>
        <v>20</v>
      </c>
    </row>
    <row r="152" spans="1:14" s="111" customFormat="1" ht="12.75">
      <c r="A152" s="135" t="s">
        <v>57</v>
      </c>
      <c r="B152" s="136">
        <v>79</v>
      </c>
      <c r="C152" s="137">
        <v>19.5</v>
      </c>
      <c r="D152" s="137">
        <v>4.942</v>
      </c>
      <c r="E152" s="133">
        <v>1.292</v>
      </c>
      <c r="F152" s="134">
        <v>821</v>
      </c>
      <c r="G152" s="134">
        <v>666</v>
      </c>
      <c r="H152" s="38">
        <v>424</v>
      </c>
      <c r="I152" s="124" t="s">
        <v>92</v>
      </c>
      <c r="J152" s="124" t="s">
        <v>92</v>
      </c>
      <c r="K152" s="138">
        <v>50</v>
      </c>
      <c r="L152" s="192">
        <f>IF((($F$3-$H$3)/($D$3-$H$3))&lt;0.7,$F152*(($D$3-$F$3)/(LN(($D$3-$H$3)/($F$3-$H$3)))/((75-65)/LN((75-20)/(65-20))))^$E152,$F152*((($D$3+$F$3)/2-$H$3)/((75+65)/2-20))^$E152)</f>
        <v>477.14027174078666</v>
      </c>
      <c r="M152" s="193"/>
      <c r="N152" s="194"/>
    </row>
    <row r="153" spans="1:14" s="111" customFormat="1" ht="12.75">
      <c r="A153" s="92" t="s">
        <v>58</v>
      </c>
      <c r="B153" s="50">
        <v>79</v>
      </c>
      <c r="C153" s="61">
        <v>31</v>
      </c>
      <c r="D153" s="61">
        <v>8.07</v>
      </c>
      <c r="E153" s="60">
        <v>1.292</v>
      </c>
      <c r="F153" s="22">
        <v>1314</v>
      </c>
      <c r="G153" s="22">
        <v>1065</v>
      </c>
      <c r="H153" s="6">
        <v>679</v>
      </c>
      <c r="I153" s="20" t="s">
        <v>92</v>
      </c>
      <c r="J153" s="20" t="s">
        <v>92</v>
      </c>
      <c r="K153" s="62">
        <v>50</v>
      </c>
      <c r="L153" s="196">
        <f>IF((($F$3-$H$3)/($D$3-$H$3))&lt;0.7,$F153*(($D$3-$F$3)/(LN(($D$3-$H$3)/($F$3-$H$3)))/((75-65)/LN((75-20)/(65-20))))^$E153,$F153*((($D$3+$F$3)/2-$H$3)/((75+65)/2-20))^$E153)</f>
        <v>763.6569026399436</v>
      </c>
      <c r="M153" s="197"/>
      <c r="N153" s="198"/>
    </row>
    <row r="154" spans="1:14" s="111" customFormat="1" ht="13.5" thickBot="1">
      <c r="A154" s="98" t="s">
        <v>59</v>
      </c>
      <c r="B154" s="52">
        <v>79</v>
      </c>
      <c r="C154" s="63">
        <v>40.5</v>
      </c>
      <c r="D154" s="63">
        <v>10.549</v>
      </c>
      <c r="E154" s="12">
        <v>1.292</v>
      </c>
      <c r="F154" s="29">
        <v>1643</v>
      </c>
      <c r="G154" s="29">
        <v>1332</v>
      </c>
      <c r="H154" s="10">
        <v>849</v>
      </c>
      <c r="I154" s="30" t="s">
        <v>92</v>
      </c>
      <c r="J154" s="30" t="s">
        <v>92</v>
      </c>
      <c r="K154" s="64">
        <v>50</v>
      </c>
      <c r="L154" s="189">
        <f>IF((($F$3-$H$3)/($D$3-$H$3))&lt;0.7,$F154*(($D$3-$F$3)/(LN(($D$3-$H$3)/($F$3-$H$3)))/((75-65)/LN((75-20)/(65-20))))^$E154,$F154*((($D$3+$F$3)/2-$H$3)/((75+65)/2-20))^$E154)</f>
        <v>954.8617131182856</v>
      </c>
      <c r="M154" s="190"/>
      <c r="N154" s="191"/>
    </row>
    <row r="155" spans="1:14" s="111" customFormat="1" ht="13.5" thickBot="1">
      <c r="A155"/>
      <c r="B155"/>
      <c r="C155"/>
      <c r="D155"/>
      <c r="E155"/>
      <c r="F155"/>
      <c r="G155"/>
      <c r="H155"/>
      <c r="I155" s="72"/>
      <c r="J155" s="72"/>
      <c r="K155"/>
      <c r="L155" s="114"/>
      <c r="M155" s="114"/>
      <c r="N155" s="114"/>
    </row>
    <row r="156" spans="1:14" s="111" customFormat="1" ht="25.5" customHeight="1" thickBot="1">
      <c r="A156" s="184" t="s">
        <v>65</v>
      </c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6"/>
    </row>
    <row r="157" spans="1:14" s="111" customFormat="1" ht="12.75">
      <c r="A157" s="181" t="s">
        <v>178</v>
      </c>
      <c r="B157" s="187" t="s">
        <v>179</v>
      </c>
      <c r="C157" s="187" t="s">
        <v>180</v>
      </c>
      <c r="D157" s="187" t="s">
        <v>181</v>
      </c>
      <c r="E157" s="240" t="s">
        <v>182</v>
      </c>
      <c r="F157" s="178" t="s">
        <v>183</v>
      </c>
      <c r="G157" s="178"/>
      <c r="H157" s="178"/>
      <c r="I157" s="178" t="s">
        <v>185</v>
      </c>
      <c r="J157" s="178" t="s">
        <v>186</v>
      </c>
      <c r="K157" s="178" t="s">
        <v>187</v>
      </c>
      <c r="L157" s="159" t="s">
        <v>93</v>
      </c>
      <c r="M157" s="160" t="s">
        <v>94</v>
      </c>
      <c r="N157" s="161" t="s">
        <v>95</v>
      </c>
    </row>
    <row r="158" spans="1:14" s="111" customFormat="1" ht="13.5" thickBot="1">
      <c r="A158" s="201"/>
      <c r="B158" s="188"/>
      <c r="C158" s="188"/>
      <c r="D158" s="188"/>
      <c r="E158" s="241"/>
      <c r="F158" s="174" t="s">
        <v>9</v>
      </c>
      <c r="G158" s="174" t="s">
        <v>80</v>
      </c>
      <c r="H158" s="174" t="s">
        <v>10</v>
      </c>
      <c r="I158" s="199"/>
      <c r="J158" s="199"/>
      <c r="K158" s="200"/>
      <c r="L158" s="156">
        <f>$D$3</f>
        <v>70</v>
      </c>
      <c r="M158" s="157">
        <f>$F$3</f>
        <v>40</v>
      </c>
      <c r="N158" s="158">
        <f>$H$3</f>
        <v>20</v>
      </c>
    </row>
    <row r="159" spans="1:14" s="111" customFormat="1" ht="12.75">
      <c r="A159" s="135" t="s">
        <v>57</v>
      </c>
      <c r="B159" s="136">
        <v>128</v>
      </c>
      <c r="C159" s="137">
        <v>37.5</v>
      </c>
      <c r="D159" s="137">
        <v>9.664</v>
      </c>
      <c r="E159" s="139">
        <v>1.262</v>
      </c>
      <c r="F159" s="134">
        <v>1127</v>
      </c>
      <c r="G159" s="134">
        <v>918</v>
      </c>
      <c r="H159" s="38">
        <v>591</v>
      </c>
      <c r="I159" s="124" t="s">
        <v>92</v>
      </c>
      <c r="J159" s="124" t="s">
        <v>92</v>
      </c>
      <c r="K159" s="138">
        <v>50</v>
      </c>
      <c r="L159" s="192">
        <f>IF((($F$3-$H$3)/($D$3-$H$3))&lt;0.7,$F159*(($D$3-$F$3)/(LN(($D$3-$H$3)/($F$3-$H$3)))/((75-65)/LN((75-20)/(65-20))))^$E159,$F159*((($D$3+$F$3)/2-$H$3)/((75+65)/2-20))^$E159)</f>
        <v>663.2842348730616</v>
      </c>
      <c r="M159" s="193"/>
      <c r="N159" s="194"/>
    </row>
    <row r="160" spans="1:14" s="111" customFormat="1" ht="12.75">
      <c r="A160" s="92" t="s">
        <v>58</v>
      </c>
      <c r="B160" s="50">
        <v>128</v>
      </c>
      <c r="C160" s="61">
        <v>60.5</v>
      </c>
      <c r="D160" s="61">
        <v>15.8</v>
      </c>
      <c r="E160" s="66">
        <v>1.262</v>
      </c>
      <c r="F160" s="22">
        <v>1793</v>
      </c>
      <c r="G160" s="22">
        <v>1461</v>
      </c>
      <c r="H160" s="6">
        <v>941</v>
      </c>
      <c r="I160" s="20" t="s">
        <v>92</v>
      </c>
      <c r="J160" s="20" t="s">
        <v>92</v>
      </c>
      <c r="K160" s="62">
        <v>50</v>
      </c>
      <c r="L160" s="196">
        <f>IF((($F$3-$H$3)/($D$3-$H$3))&lt;0.7,$F160*(($D$3-$F$3)/(LN(($D$3-$H$3)/($F$3-$H$3)))/((75-65)/LN((75-20)/(65-20))))^$E160,$F160*((($D$3+$F$3)/2-$H$3)/((75+65)/2-20))^$E160)</f>
        <v>1055.2516709204963</v>
      </c>
      <c r="M160" s="197"/>
      <c r="N160" s="198"/>
    </row>
    <row r="161" spans="1:14" s="111" customFormat="1" ht="13.5" thickBot="1">
      <c r="A161" s="26" t="s">
        <v>59</v>
      </c>
      <c r="B161" s="52">
        <v>128</v>
      </c>
      <c r="C161" s="63">
        <v>79</v>
      </c>
      <c r="D161" s="63">
        <v>20.7</v>
      </c>
      <c r="E161" s="67">
        <v>1.262</v>
      </c>
      <c r="F161" s="29">
        <v>2325</v>
      </c>
      <c r="G161" s="29">
        <v>1894</v>
      </c>
      <c r="H161" s="10">
        <v>1220</v>
      </c>
      <c r="I161" s="30" t="s">
        <v>92</v>
      </c>
      <c r="J161" s="30" t="s">
        <v>92</v>
      </c>
      <c r="K161" s="64">
        <v>50</v>
      </c>
      <c r="L161" s="189">
        <f>IF((($F$3-$H$3)/($D$3-$H$3))&lt;0.7,$F161*(($D$3-$F$3)/(LN(($D$3-$H$3)/($F$3-$H$3)))/((75-65)/LN((75-20)/(65-20))))^$E161,$F161*((($D$3+$F$3)/2-$H$3)/((75+65)/2-20))^$E161)</f>
        <v>1368.3547880034323</v>
      </c>
      <c r="M161" s="190"/>
      <c r="N161" s="191"/>
    </row>
    <row r="162" s="111" customFormat="1" ht="13.5" thickBot="1"/>
    <row r="163" spans="1:14" s="111" customFormat="1" ht="25.5" customHeight="1" thickBot="1">
      <c r="A163" s="184" t="s">
        <v>68</v>
      </c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6"/>
    </row>
    <row r="164" spans="1:14" s="111" customFormat="1" ht="12.75">
      <c r="A164" s="181" t="s">
        <v>178</v>
      </c>
      <c r="B164" s="187" t="s">
        <v>179</v>
      </c>
      <c r="C164" s="187" t="s">
        <v>180</v>
      </c>
      <c r="D164" s="187" t="s">
        <v>181</v>
      </c>
      <c r="E164" s="178" t="s">
        <v>182</v>
      </c>
      <c r="F164" s="178" t="s">
        <v>183</v>
      </c>
      <c r="G164" s="178"/>
      <c r="H164" s="178"/>
      <c r="I164" s="178" t="s">
        <v>185</v>
      </c>
      <c r="J164" s="178" t="s">
        <v>186</v>
      </c>
      <c r="K164" s="178" t="s">
        <v>187</v>
      </c>
      <c r="L164" s="159" t="s">
        <v>93</v>
      </c>
      <c r="M164" s="160" t="s">
        <v>94</v>
      </c>
      <c r="N164" s="161" t="s">
        <v>95</v>
      </c>
    </row>
    <row r="165" spans="1:14" s="111" customFormat="1" ht="13.5" thickBot="1">
      <c r="A165" s="201"/>
      <c r="B165" s="188"/>
      <c r="C165" s="188"/>
      <c r="D165" s="188"/>
      <c r="E165" s="199"/>
      <c r="F165" s="174" t="s">
        <v>9</v>
      </c>
      <c r="G165" s="174" t="s">
        <v>80</v>
      </c>
      <c r="H165" s="174" t="s">
        <v>10</v>
      </c>
      <c r="I165" s="199"/>
      <c r="J165" s="199"/>
      <c r="K165" s="200"/>
      <c r="L165" s="156">
        <f>$D$3</f>
        <v>70</v>
      </c>
      <c r="M165" s="157">
        <f>$F$3</f>
        <v>40</v>
      </c>
      <c r="N165" s="158">
        <f>$H$3</f>
        <v>20</v>
      </c>
    </row>
    <row r="166" spans="1:14" s="111" customFormat="1" ht="12.75">
      <c r="A166" s="140" t="s">
        <v>69</v>
      </c>
      <c r="B166" s="136">
        <v>35</v>
      </c>
      <c r="C166" s="136">
        <v>17.2</v>
      </c>
      <c r="D166" s="136">
        <v>10.2</v>
      </c>
      <c r="E166" s="14">
        <v>1.276</v>
      </c>
      <c r="F166" s="38">
        <v>1022</v>
      </c>
      <c r="G166" s="38">
        <v>831</v>
      </c>
      <c r="H166" s="38">
        <v>533</v>
      </c>
      <c r="I166" s="124" t="s">
        <v>92</v>
      </c>
      <c r="J166" s="124" t="s">
        <v>92</v>
      </c>
      <c r="K166" s="138">
        <v>50</v>
      </c>
      <c r="L166" s="192">
        <f>IF((($F$3-$H$3)/($D$3-$H$3))&lt;0.7,$F166*(($D$3-$F$3)/(LN(($D$3-$H$3)/($F$3-$H$3)))/((75-65)/LN((75-20)/(65-20))))^$E166,$F166*((($D$3+$F$3)/2-$H$3)/((75+65)/2-20))^$E166)</f>
        <v>597.9607274688977</v>
      </c>
      <c r="M166" s="193"/>
      <c r="N166" s="194"/>
    </row>
    <row r="167" spans="1:14" s="111" customFormat="1" ht="12.75">
      <c r="A167" s="17" t="s">
        <v>70</v>
      </c>
      <c r="B167" s="50">
        <v>35</v>
      </c>
      <c r="C167" s="50">
        <v>21.5</v>
      </c>
      <c r="D167" s="50">
        <v>12.7</v>
      </c>
      <c r="E167" s="8">
        <v>1.276</v>
      </c>
      <c r="F167" s="6">
        <v>1280</v>
      </c>
      <c r="G167" s="6">
        <v>1040</v>
      </c>
      <c r="H167" s="6">
        <v>667</v>
      </c>
      <c r="I167" s="20" t="s">
        <v>92</v>
      </c>
      <c r="J167" s="20" t="s">
        <v>92</v>
      </c>
      <c r="K167" s="62">
        <v>50</v>
      </c>
      <c r="L167" s="196">
        <f>IF((($F$3-$H$3)/($D$3-$H$3))&lt;0.7,$F167*(($D$3-$F$3)/(LN(($D$3-$H$3)/($F$3-$H$3)))/((75-65)/LN((75-20)/(65-20))))^$E167,$F167*((($D$3+$F$3)/2-$H$3)/((75+65)/2-20))^$E167)</f>
        <v>748.9136312722007</v>
      </c>
      <c r="M167" s="197"/>
      <c r="N167" s="198"/>
    </row>
    <row r="168" spans="1:14" s="111" customFormat="1" ht="13.5" thickBot="1">
      <c r="A168" s="26" t="s">
        <v>71</v>
      </c>
      <c r="B168" s="52">
        <v>35</v>
      </c>
      <c r="C168" s="52">
        <v>25.8</v>
      </c>
      <c r="D168" s="52">
        <v>15.3</v>
      </c>
      <c r="E168" s="12">
        <v>1.276</v>
      </c>
      <c r="F168" s="10">
        <v>1538</v>
      </c>
      <c r="G168" s="10">
        <v>1250</v>
      </c>
      <c r="H168" s="10">
        <v>801</v>
      </c>
      <c r="I168" s="30" t="s">
        <v>92</v>
      </c>
      <c r="J168" s="30" t="s">
        <v>92</v>
      </c>
      <c r="K168" s="64">
        <v>50</v>
      </c>
      <c r="L168" s="189">
        <f>IF((($F$3-$H$3)/($D$3-$H$3))&lt;0.7,$F168*(($D$3-$F$3)/(LN(($D$3-$H$3)/($F$3-$H$3)))/((75-65)/LN((75-20)/(65-20))))^$E168,$F168*((($D$3+$F$3)/2-$H$3)/((75+65)/2-20))^$E168)</f>
        <v>899.8665350755037</v>
      </c>
      <c r="M168" s="190"/>
      <c r="N168" s="191"/>
    </row>
    <row r="169" s="111" customFormat="1" ht="12.75">
      <c r="A169" s="147" t="s">
        <v>184</v>
      </c>
    </row>
    <row r="170" s="111" customFormat="1" ht="13.5" thickBot="1"/>
    <row r="171" spans="1:14" s="111" customFormat="1" ht="25.5" customHeight="1" thickBot="1">
      <c r="A171" s="184" t="s">
        <v>153</v>
      </c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6"/>
    </row>
    <row r="172" spans="1:14" s="111" customFormat="1" ht="12.75">
      <c r="A172" s="181" t="s">
        <v>178</v>
      </c>
      <c r="B172" s="187" t="s">
        <v>179</v>
      </c>
      <c r="C172" s="187" t="s">
        <v>180</v>
      </c>
      <c r="D172" s="187" t="s">
        <v>181</v>
      </c>
      <c r="E172" s="178" t="s">
        <v>182</v>
      </c>
      <c r="F172" s="178" t="s">
        <v>183</v>
      </c>
      <c r="G172" s="178"/>
      <c r="H172" s="178"/>
      <c r="I172" s="178" t="s">
        <v>185</v>
      </c>
      <c r="J172" s="178" t="s">
        <v>186</v>
      </c>
      <c r="K172" s="178" t="s">
        <v>187</v>
      </c>
      <c r="L172" s="159" t="s">
        <v>93</v>
      </c>
      <c r="M172" s="160" t="s">
        <v>94</v>
      </c>
      <c r="N172" s="161" t="s">
        <v>95</v>
      </c>
    </row>
    <row r="173" spans="1:14" s="111" customFormat="1" ht="13.5" thickBot="1">
      <c r="A173" s="201"/>
      <c r="B173" s="188"/>
      <c r="C173" s="188"/>
      <c r="D173" s="188"/>
      <c r="E173" s="199"/>
      <c r="F173" s="174" t="s">
        <v>9</v>
      </c>
      <c r="G173" s="174" t="s">
        <v>80</v>
      </c>
      <c r="H173" s="174" t="s">
        <v>10</v>
      </c>
      <c r="I173" s="199"/>
      <c r="J173" s="199"/>
      <c r="K173" s="200"/>
      <c r="L173" s="156">
        <f>$D$3</f>
        <v>70</v>
      </c>
      <c r="M173" s="157">
        <f>$F$3</f>
        <v>40</v>
      </c>
      <c r="N173" s="158">
        <f>$H$3</f>
        <v>20</v>
      </c>
    </row>
    <row r="174" spans="1:14" s="111" customFormat="1" ht="12.75">
      <c r="A174" s="140" t="s">
        <v>154</v>
      </c>
      <c r="B174" s="136">
        <v>50</v>
      </c>
      <c r="C174" s="136">
        <v>17.6</v>
      </c>
      <c r="D174" s="136">
        <v>4.1</v>
      </c>
      <c r="E174" s="14">
        <v>1.259</v>
      </c>
      <c r="F174" s="38">
        <v>609</v>
      </c>
      <c r="G174" s="38">
        <v>496</v>
      </c>
      <c r="H174" s="38">
        <v>320</v>
      </c>
      <c r="I174" s="124" t="s">
        <v>92</v>
      </c>
      <c r="J174" s="124" t="s">
        <v>92</v>
      </c>
      <c r="K174" s="138">
        <v>230</v>
      </c>
      <c r="L174" s="192">
        <f>IF((($F$3-$H$3)/($D$3-$H$3))&lt;0.7,$F174*(($D$3-$F$3)/(LN(($D$3-$H$3)/($F$3-$H$3)))/((75-65)/LN((75-20)/(65-20))))^$E174,$F174*((($D$3+$F$3)/2-$H$3)/((75+65)/2-20))^$E174)</f>
        <v>358.8726286751157</v>
      </c>
      <c r="M174" s="193"/>
      <c r="N174" s="194"/>
    </row>
    <row r="175" spans="1:14" s="111" customFormat="1" ht="12.75">
      <c r="A175" s="17" t="s">
        <v>155</v>
      </c>
      <c r="B175" s="50">
        <v>50</v>
      </c>
      <c r="C175" s="50">
        <v>26.6</v>
      </c>
      <c r="D175" s="50">
        <v>6.2</v>
      </c>
      <c r="E175" s="8">
        <v>1.259</v>
      </c>
      <c r="F175" s="6">
        <v>866</v>
      </c>
      <c r="G175" s="6">
        <v>706</v>
      </c>
      <c r="H175" s="6">
        <v>455</v>
      </c>
      <c r="I175" s="20" t="s">
        <v>92</v>
      </c>
      <c r="J175" s="20" t="s">
        <v>92</v>
      </c>
      <c r="K175" s="62">
        <v>370</v>
      </c>
      <c r="L175" s="196">
        <f>IF((($F$3-$H$3)/($D$3-$H$3))&lt;0.7,$F175*(($D$3-$F$3)/(LN(($D$3-$H$3)/($F$3-$H$3)))/((75-65)/LN((75-20)/(65-20))))^$E175,$F175*((($D$3+$F$3)/2-$H$3)/((75+65)/2-20))^$E175)</f>
        <v>510.3180565396555</v>
      </c>
      <c r="M175" s="197"/>
      <c r="N175" s="198"/>
    </row>
    <row r="176" spans="1:14" s="111" customFormat="1" ht="13.5" thickBot="1">
      <c r="A176" s="26" t="s">
        <v>156</v>
      </c>
      <c r="B176" s="52">
        <v>50</v>
      </c>
      <c r="C176" s="52">
        <v>35.4</v>
      </c>
      <c r="D176" s="52">
        <v>8.3</v>
      </c>
      <c r="E176" s="12">
        <v>1.259</v>
      </c>
      <c r="F176" s="10">
        <v>1111</v>
      </c>
      <c r="G176" s="10">
        <v>905</v>
      </c>
      <c r="H176" s="10">
        <v>584</v>
      </c>
      <c r="I176" s="30" t="s">
        <v>92</v>
      </c>
      <c r="J176" s="30" t="s">
        <v>92</v>
      </c>
      <c r="K176" s="64">
        <v>510</v>
      </c>
      <c r="L176" s="189">
        <f>IF((($F$3-$H$3)/($D$3-$H$3))&lt;0.7,$F176*(($D$3-$F$3)/(LN(($D$3-$H$3)/($F$3-$H$3)))/((75-65)/LN((75-20)/(65-20))))^$E176,$F176*((($D$3+$F$3)/2-$H$3)/((75+65)/2-20))^$E176)</f>
        <v>654.6921025583803</v>
      </c>
      <c r="M176" s="190"/>
      <c r="N176" s="191"/>
    </row>
    <row r="177" s="111" customFormat="1" ht="13.5" thickBot="1"/>
    <row r="178" spans="1:14" s="111" customFormat="1" ht="25.5" customHeight="1" thickBot="1">
      <c r="A178" s="184" t="s">
        <v>157</v>
      </c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6"/>
    </row>
    <row r="179" spans="1:14" s="111" customFormat="1" ht="12.75">
      <c r="A179" s="181" t="s">
        <v>178</v>
      </c>
      <c r="B179" s="187" t="s">
        <v>179</v>
      </c>
      <c r="C179" s="187" t="s">
        <v>180</v>
      </c>
      <c r="D179" s="187" t="s">
        <v>181</v>
      </c>
      <c r="E179" s="178" t="s">
        <v>182</v>
      </c>
      <c r="F179" s="178" t="s">
        <v>183</v>
      </c>
      <c r="G179" s="178"/>
      <c r="H179" s="178"/>
      <c r="I179" s="178" t="s">
        <v>185</v>
      </c>
      <c r="J179" s="178" t="s">
        <v>186</v>
      </c>
      <c r="K179" s="178" t="s">
        <v>187</v>
      </c>
      <c r="L179" s="159" t="s">
        <v>93</v>
      </c>
      <c r="M179" s="160" t="s">
        <v>94</v>
      </c>
      <c r="N179" s="161" t="s">
        <v>95</v>
      </c>
    </row>
    <row r="180" spans="1:14" s="111" customFormat="1" ht="13.5" thickBot="1">
      <c r="A180" s="201"/>
      <c r="B180" s="188"/>
      <c r="C180" s="188"/>
      <c r="D180" s="188"/>
      <c r="E180" s="199"/>
      <c r="F180" s="174" t="s">
        <v>9</v>
      </c>
      <c r="G180" s="174" t="s">
        <v>80</v>
      </c>
      <c r="H180" s="174" t="s">
        <v>10</v>
      </c>
      <c r="I180" s="199"/>
      <c r="J180" s="199"/>
      <c r="K180" s="200"/>
      <c r="L180" s="156">
        <f>$D$3</f>
        <v>70</v>
      </c>
      <c r="M180" s="157">
        <f>$F$3</f>
        <v>40</v>
      </c>
      <c r="N180" s="158">
        <f>$H$3</f>
        <v>20</v>
      </c>
    </row>
    <row r="181" spans="1:14" s="111" customFormat="1" ht="12.75">
      <c r="A181" s="140" t="s">
        <v>156</v>
      </c>
      <c r="B181" s="136">
        <v>59</v>
      </c>
      <c r="C181" s="136">
        <v>35.4</v>
      </c>
      <c r="D181" s="136">
        <v>8.3</v>
      </c>
      <c r="E181" s="14">
        <v>1.259</v>
      </c>
      <c r="F181" s="38">
        <v>1111</v>
      </c>
      <c r="G181" s="38">
        <v>905</v>
      </c>
      <c r="H181" s="38">
        <v>584</v>
      </c>
      <c r="I181" s="124" t="s">
        <v>92</v>
      </c>
      <c r="J181" s="124" t="s">
        <v>92</v>
      </c>
      <c r="K181" s="138">
        <v>510</v>
      </c>
      <c r="L181" s="192">
        <f>IF((($F$3-$H$3)/($D$3-$H$3))&lt;0.7,$F181*(($D$3-$F$3)/(LN(($D$3-$H$3)/($F$3-$H$3)))/((75-65)/LN((75-20)/(65-20))))^$E181,$F181*((($D$3+$F$3)/2-$H$3)/((75+65)/2-20))^$E181)</f>
        <v>654.6921025583803</v>
      </c>
      <c r="M181" s="193"/>
      <c r="N181" s="194"/>
    </row>
    <row r="182" spans="1:14" s="111" customFormat="1" ht="13.5" thickBot="1">
      <c r="A182" s="26" t="s">
        <v>158</v>
      </c>
      <c r="B182" s="52">
        <v>59</v>
      </c>
      <c r="C182" s="52">
        <v>44.4</v>
      </c>
      <c r="D182" s="52">
        <v>10.4</v>
      </c>
      <c r="E182" s="12">
        <v>1.259</v>
      </c>
      <c r="F182" s="10">
        <v>1348</v>
      </c>
      <c r="G182" s="10">
        <v>1099</v>
      </c>
      <c r="H182" s="10">
        <v>709</v>
      </c>
      <c r="I182" s="30" t="s">
        <v>92</v>
      </c>
      <c r="J182" s="30" t="s">
        <v>92</v>
      </c>
      <c r="K182" s="64">
        <v>650</v>
      </c>
      <c r="L182" s="189">
        <f>IF((($F$3-$H$3)/($D$3-$H$3))&lt;0.7,$F182*(($D$3-$F$3)/(LN(($D$3-$H$3)/($F$3-$H$3)))/((75-65)/LN((75-20)/(65-20))))^$E182,$F182*((($D$3+$F$3)/2-$H$3)/((75+65)/2-20))^$E182)</f>
        <v>794.3518940132282</v>
      </c>
      <c r="M182" s="190"/>
      <c r="N182" s="191"/>
    </row>
    <row r="183" spans="1:14" s="111" customFormat="1" ht="13.5" thickBot="1">
      <c r="A183" s="79"/>
      <c r="B183" s="84"/>
      <c r="C183" s="74"/>
      <c r="D183" s="74"/>
      <c r="E183" s="75"/>
      <c r="F183" s="76"/>
      <c r="G183" s="76"/>
      <c r="H183" s="76"/>
      <c r="I183" s="77"/>
      <c r="J183" s="77"/>
      <c r="K183" s="78"/>
      <c r="L183" s="115"/>
      <c r="M183" s="115"/>
      <c r="N183" s="115"/>
    </row>
    <row r="184" spans="1:14" s="111" customFormat="1" ht="25.5" customHeight="1" thickBot="1">
      <c r="A184" s="214" t="s">
        <v>90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6"/>
    </row>
    <row r="185" spans="1:14" s="111" customFormat="1" ht="12.75">
      <c r="A185" s="204" t="s">
        <v>178</v>
      </c>
      <c r="B185" s="205" t="s">
        <v>179</v>
      </c>
      <c r="C185" s="205" t="s">
        <v>180</v>
      </c>
      <c r="D185" s="205" t="s">
        <v>181</v>
      </c>
      <c r="E185" s="202" t="s">
        <v>182</v>
      </c>
      <c r="F185" s="202" t="s">
        <v>183</v>
      </c>
      <c r="G185" s="202"/>
      <c r="H185" s="202"/>
      <c r="I185" s="202" t="s">
        <v>185</v>
      </c>
      <c r="J185" s="202" t="s">
        <v>186</v>
      </c>
      <c r="K185" s="202" t="s">
        <v>187</v>
      </c>
      <c r="L185" s="159" t="s">
        <v>93</v>
      </c>
      <c r="M185" s="160" t="s">
        <v>94</v>
      </c>
      <c r="N185" s="161" t="s">
        <v>95</v>
      </c>
    </row>
    <row r="186" spans="1:14" s="111" customFormat="1" ht="13.5" thickBot="1">
      <c r="A186" s="182"/>
      <c r="B186" s="195"/>
      <c r="C186" s="195"/>
      <c r="D186" s="195"/>
      <c r="E186" s="179"/>
      <c r="F186" s="173" t="s">
        <v>9</v>
      </c>
      <c r="G186" s="173" t="s">
        <v>80</v>
      </c>
      <c r="H186" s="173" t="s">
        <v>10</v>
      </c>
      <c r="I186" s="179"/>
      <c r="J186" s="179"/>
      <c r="K186" s="183"/>
      <c r="L186" s="156">
        <f>$D$3</f>
        <v>70</v>
      </c>
      <c r="M186" s="157">
        <f>$F$3</f>
        <v>40</v>
      </c>
      <c r="N186" s="158">
        <f>$H$3</f>
        <v>20</v>
      </c>
    </row>
    <row r="187" spans="1:14" s="111" customFormat="1" ht="12.75">
      <c r="A187" s="48" t="s">
        <v>107</v>
      </c>
      <c r="B187" s="39">
        <v>48</v>
      </c>
      <c r="C187" s="58">
        <v>32.1</v>
      </c>
      <c r="D187" s="58">
        <v>9.1</v>
      </c>
      <c r="E187" s="60">
        <v>1.278</v>
      </c>
      <c r="F187" s="22">
        <v>921</v>
      </c>
      <c r="G187" s="22">
        <v>748</v>
      </c>
      <c r="H187" s="6">
        <v>479</v>
      </c>
      <c r="I187" s="20" t="s">
        <v>92</v>
      </c>
      <c r="J187" s="20" t="s">
        <v>92</v>
      </c>
      <c r="K187" s="6">
        <v>952</v>
      </c>
      <c r="L187" s="192">
        <f>IF((($F$3-$H$3)/($D$3-$H$3))&lt;0.7,$F187*(($D$3-$F$3)/(LN(($D$3-$H$3)/($F$3-$H$3)))/((75-65)/LN((75-20)/(65-20))))^$E187,$F187*((($D$3+$F$3)/2-$H$3)/((75+65)/2-20))^$E187)</f>
        <v>538.4142427292032</v>
      </c>
      <c r="M187" s="193"/>
      <c r="N187" s="194"/>
    </row>
    <row r="188" spans="1:14" s="111" customFormat="1" ht="12.75">
      <c r="A188" s="48" t="s">
        <v>108</v>
      </c>
      <c r="B188" s="39">
        <v>48</v>
      </c>
      <c r="C188" s="58">
        <v>44.3</v>
      </c>
      <c r="D188" s="58">
        <v>12.472</v>
      </c>
      <c r="E188" s="60">
        <v>1.278</v>
      </c>
      <c r="F188" s="22">
        <v>1271</v>
      </c>
      <c r="G188" s="22">
        <v>1033</v>
      </c>
      <c r="H188" s="6">
        <v>662</v>
      </c>
      <c r="I188" s="20" t="s">
        <v>92</v>
      </c>
      <c r="J188" s="20" t="s">
        <v>92</v>
      </c>
      <c r="K188" s="6">
        <v>1352</v>
      </c>
      <c r="L188" s="196">
        <f>IF((($F$3-$H$3)/($D$3-$H$3))&lt;0.7,$F188*(($D$3-$F$3)/(LN(($D$3-$H$3)/($F$3-$H$3)))/((75-65)/LN((75-20)/(65-20))))^$E188,$F188*((($D$3+$F$3)/2-$H$3)/((75+65)/2-20))^$E188)</f>
        <v>743.0233469151111</v>
      </c>
      <c r="M188" s="197"/>
      <c r="N188" s="198"/>
    </row>
    <row r="189" spans="1:14" s="111" customFormat="1" ht="13.5" thickBot="1">
      <c r="A189" s="88" t="s">
        <v>106</v>
      </c>
      <c r="B189" s="43">
        <v>48</v>
      </c>
      <c r="C189" s="59">
        <v>56.4</v>
      </c>
      <c r="D189" s="59">
        <v>15.902</v>
      </c>
      <c r="E189" s="12">
        <v>1.278</v>
      </c>
      <c r="F189" s="29">
        <v>1621</v>
      </c>
      <c r="G189" s="29">
        <v>1317</v>
      </c>
      <c r="H189" s="10">
        <v>844</v>
      </c>
      <c r="I189" s="30" t="s">
        <v>92</v>
      </c>
      <c r="J189" s="30" t="s">
        <v>92</v>
      </c>
      <c r="K189" s="10">
        <v>1752</v>
      </c>
      <c r="L189" s="189">
        <f>IF((($F$3-$H$3)/($D$3-$H$3))&lt;0.7,$F189*(($D$3-$F$3)/(LN(($D$3-$H$3)/($F$3-$H$3)))/((75-65)/LN((75-20)/(65-20))))^$E189,$F189*((($D$3+$F$3)/2-$H$3)/((75+65)/2-20))^$E189)</f>
        <v>947.632451101019</v>
      </c>
      <c r="M189" s="190"/>
      <c r="N189" s="191"/>
    </row>
    <row r="190" spans="1:14" s="111" customFormat="1" ht="13.5" thickBot="1">
      <c r="A190" s="83"/>
      <c r="B190" s="84"/>
      <c r="C190" s="85"/>
      <c r="D190" s="85"/>
      <c r="E190" s="75"/>
      <c r="F190" s="81"/>
      <c r="G190" s="81"/>
      <c r="H190" s="76"/>
      <c r="I190" s="82"/>
      <c r="J190" s="82"/>
      <c r="K190" s="76"/>
      <c r="L190" s="115"/>
      <c r="M190" s="115"/>
      <c r="N190" s="115"/>
    </row>
    <row r="191" spans="1:14" s="111" customFormat="1" ht="25.5" customHeight="1" thickBot="1">
      <c r="A191" s="184" t="s">
        <v>159</v>
      </c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6"/>
    </row>
    <row r="192" spans="1:14" s="111" customFormat="1" ht="12.75">
      <c r="A192" s="181" t="s">
        <v>178</v>
      </c>
      <c r="B192" s="187" t="s">
        <v>179</v>
      </c>
      <c r="C192" s="187" t="s">
        <v>180</v>
      </c>
      <c r="D192" s="187" t="s">
        <v>181</v>
      </c>
      <c r="E192" s="178" t="s">
        <v>182</v>
      </c>
      <c r="F192" s="178" t="s">
        <v>183</v>
      </c>
      <c r="G192" s="178"/>
      <c r="H192" s="178"/>
      <c r="I192" s="178" t="s">
        <v>185</v>
      </c>
      <c r="J192" s="178" t="s">
        <v>186</v>
      </c>
      <c r="K192" s="178" t="s">
        <v>188</v>
      </c>
      <c r="L192" s="159" t="s">
        <v>93</v>
      </c>
      <c r="M192" s="160" t="s">
        <v>94</v>
      </c>
      <c r="N192" s="161" t="s">
        <v>95</v>
      </c>
    </row>
    <row r="193" spans="1:14" s="111" customFormat="1" ht="13.5" thickBot="1">
      <c r="A193" s="201"/>
      <c r="B193" s="188"/>
      <c r="C193" s="188"/>
      <c r="D193" s="188"/>
      <c r="E193" s="199"/>
      <c r="F193" s="174" t="s">
        <v>9</v>
      </c>
      <c r="G193" s="174" t="s">
        <v>80</v>
      </c>
      <c r="H193" s="174" t="s">
        <v>10</v>
      </c>
      <c r="I193" s="199"/>
      <c r="J193" s="199"/>
      <c r="K193" s="200"/>
      <c r="L193" s="156">
        <f>$D$3</f>
        <v>70</v>
      </c>
      <c r="M193" s="157">
        <f>$F$3</f>
        <v>40</v>
      </c>
      <c r="N193" s="158">
        <f>$H$3</f>
        <v>20</v>
      </c>
    </row>
    <row r="194" spans="1:14" s="111" customFormat="1" ht="12.75">
      <c r="A194" s="140" t="s">
        <v>160</v>
      </c>
      <c r="B194" s="136">
        <v>50</v>
      </c>
      <c r="C194" s="136">
        <v>20.5</v>
      </c>
      <c r="D194" s="136">
        <v>5.1</v>
      </c>
      <c r="E194" s="14">
        <v>1.224</v>
      </c>
      <c r="F194" s="38">
        <v>617</v>
      </c>
      <c r="G194" s="38">
        <v>506</v>
      </c>
      <c r="H194" s="38">
        <v>330</v>
      </c>
      <c r="I194" s="124" t="s">
        <v>92</v>
      </c>
      <c r="J194" s="124" t="s">
        <v>92</v>
      </c>
      <c r="K194" s="138">
        <v>510</v>
      </c>
      <c r="L194" s="192">
        <f>IF((($F$3-$H$3)/($D$3-$H$3))&lt;0.7,$F194*(($D$3-$F$3)/(LN(($D$3-$H$3)/($F$3-$H$3)))/((75-65)/LN((75-20)/(65-20))))^$E194,$F194*((($D$3+$F$3)/2-$H$3)/((75+65)/2-20))^$E194)</f>
        <v>368.9718129407639</v>
      </c>
      <c r="M194" s="193"/>
      <c r="N194" s="194"/>
    </row>
    <row r="195" spans="1:14" s="111" customFormat="1" ht="12.75">
      <c r="A195" s="17" t="s">
        <v>161</v>
      </c>
      <c r="B195" s="50">
        <v>50</v>
      </c>
      <c r="C195" s="50">
        <v>28</v>
      </c>
      <c r="D195" s="50">
        <v>6.7</v>
      </c>
      <c r="E195" s="8">
        <v>1.224</v>
      </c>
      <c r="F195" s="6">
        <v>864</v>
      </c>
      <c r="G195" s="6">
        <v>708</v>
      </c>
      <c r="H195" s="6">
        <v>462</v>
      </c>
      <c r="I195" s="20" t="s">
        <v>92</v>
      </c>
      <c r="J195" s="20" t="s">
        <v>92</v>
      </c>
      <c r="K195" s="62">
        <v>510</v>
      </c>
      <c r="L195" s="196">
        <f>IF((($F$3-$H$3)/($D$3-$H$3))&lt;0.7,$F195*(($D$3-$F$3)/(LN(($D$3-$H$3)/($F$3-$H$3)))/((75-65)/LN((75-20)/(65-20))))^$E195,$F195*((($D$3+$F$3)/2-$H$3)/((75+65)/2-20))^$E195)</f>
        <v>516.680140001329</v>
      </c>
      <c r="M195" s="197"/>
      <c r="N195" s="198"/>
    </row>
    <row r="196" spans="1:14" s="111" customFormat="1" ht="13.5" thickBot="1">
      <c r="A196" s="26" t="s">
        <v>162</v>
      </c>
      <c r="B196" s="52">
        <v>50</v>
      </c>
      <c r="C196" s="52">
        <v>35.4</v>
      </c>
      <c r="D196" s="52">
        <v>8.3</v>
      </c>
      <c r="E196" s="12">
        <v>1.224</v>
      </c>
      <c r="F196" s="10">
        <v>1111</v>
      </c>
      <c r="G196" s="10">
        <v>911</v>
      </c>
      <c r="H196" s="10">
        <v>594</v>
      </c>
      <c r="I196" s="30" t="s">
        <v>92</v>
      </c>
      <c r="J196" s="30" t="s">
        <v>92</v>
      </c>
      <c r="K196" s="64">
        <v>510</v>
      </c>
      <c r="L196" s="189">
        <f>IF((($F$3-$H$3)/($D$3-$H$3))&lt;0.7,$F196*(($D$3-$F$3)/(LN(($D$3-$H$3)/($F$3-$H$3)))/((75-65)/LN((75-20)/(65-20))))^$E196,$F196*((($D$3+$F$3)/2-$H$3)/((75+65)/2-20))^$E196)</f>
        <v>664.3884670618942</v>
      </c>
      <c r="M196" s="190"/>
      <c r="N196" s="191"/>
    </row>
    <row r="197" spans="1:14" s="111" customFormat="1" ht="13.5" thickBot="1">
      <c r="A197" s="83"/>
      <c r="B197" s="84"/>
      <c r="C197" s="85"/>
      <c r="D197" s="85"/>
      <c r="E197" s="75"/>
      <c r="F197" s="81"/>
      <c r="G197" s="81"/>
      <c r="H197" s="76"/>
      <c r="I197" s="82"/>
      <c r="J197" s="82"/>
      <c r="K197" s="76"/>
      <c r="L197" s="115"/>
      <c r="M197" s="115"/>
      <c r="N197" s="115"/>
    </row>
    <row r="198" spans="1:14" s="111" customFormat="1" ht="25.5" customHeight="1" thickBot="1">
      <c r="A198" s="184" t="s">
        <v>164</v>
      </c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6"/>
    </row>
    <row r="199" spans="1:14" s="111" customFormat="1" ht="12.75">
      <c r="A199" s="181" t="s">
        <v>178</v>
      </c>
      <c r="B199" s="187" t="s">
        <v>179</v>
      </c>
      <c r="C199" s="187" t="s">
        <v>180</v>
      </c>
      <c r="D199" s="187" t="s">
        <v>181</v>
      </c>
      <c r="E199" s="178" t="s">
        <v>182</v>
      </c>
      <c r="F199" s="178" t="s">
        <v>183</v>
      </c>
      <c r="G199" s="178"/>
      <c r="H199" s="178"/>
      <c r="I199" s="178" t="s">
        <v>185</v>
      </c>
      <c r="J199" s="178" t="s">
        <v>186</v>
      </c>
      <c r="K199" s="178" t="s">
        <v>188</v>
      </c>
      <c r="L199" s="159" t="s">
        <v>93</v>
      </c>
      <c r="M199" s="160" t="s">
        <v>94</v>
      </c>
      <c r="N199" s="161" t="s">
        <v>95</v>
      </c>
    </row>
    <row r="200" spans="1:14" s="111" customFormat="1" ht="13.5" thickBot="1">
      <c r="A200" s="201"/>
      <c r="B200" s="188"/>
      <c r="C200" s="188"/>
      <c r="D200" s="188"/>
      <c r="E200" s="199"/>
      <c r="F200" s="174" t="s">
        <v>9</v>
      </c>
      <c r="G200" s="174" t="s">
        <v>80</v>
      </c>
      <c r="H200" s="174" t="s">
        <v>10</v>
      </c>
      <c r="I200" s="199"/>
      <c r="J200" s="199"/>
      <c r="K200" s="200"/>
      <c r="L200" s="156">
        <f>$D$3</f>
        <v>70</v>
      </c>
      <c r="M200" s="157">
        <f>$F$3</f>
        <v>40</v>
      </c>
      <c r="N200" s="158">
        <f>$H$3</f>
        <v>20</v>
      </c>
    </row>
    <row r="201" spans="1:14" s="111" customFormat="1" ht="12.75">
      <c r="A201" s="140" t="s">
        <v>160</v>
      </c>
      <c r="B201" s="136">
        <v>72</v>
      </c>
      <c r="C201" s="136">
        <v>39.1</v>
      </c>
      <c r="D201" s="136">
        <v>9.3</v>
      </c>
      <c r="E201" s="14">
        <v>1.284</v>
      </c>
      <c r="F201" s="38">
        <v>964</v>
      </c>
      <c r="G201" s="38">
        <v>782</v>
      </c>
      <c r="H201" s="38">
        <v>500</v>
      </c>
      <c r="I201" s="124" t="s">
        <v>92</v>
      </c>
      <c r="J201" s="124" t="s">
        <v>92</v>
      </c>
      <c r="K201" s="138">
        <v>510</v>
      </c>
      <c r="L201" s="192">
        <f>IF((($F$3-$H$3)/($D$3-$H$3))&lt;0.7,$F201*(($D$3-$F$3)/(LN(($D$3-$H$3)/($F$3-$H$3)))/((75-65)/LN((75-20)/(65-20))))^$E201,$F201*((($D$3+$F$3)/2-$H$3)/((75+65)/2-20))^$E201)</f>
        <v>562.1333801887478</v>
      </c>
      <c r="M201" s="193"/>
      <c r="N201" s="194"/>
    </row>
    <row r="202" spans="1:14" s="111" customFormat="1" ht="12.75">
      <c r="A202" s="17" t="s">
        <v>161</v>
      </c>
      <c r="B202" s="50">
        <v>72</v>
      </c>
      <c r="C202" s="50">
        <v>53.9</v>
      </c>
      <c r="D202" s="50">
        <v>12.5</v>
      </c>
      <c r="E202" s="8">
        <v>1.284</v>
      </c>
      <c r="F202" s="6">
        <v>1344</v>
      </c>
      <c r="G202" s="6">
        <v>1091</v>
      </c>
      <c r="H202" s="6">
        <v>698</v>
      </c>
      <c r="I202" s="20" t="s">
        <v>92</v>
      </c>
      <c r="J202" s="20" t="s">
        <v>92</v>
      </c>
      <c r="K202" s="62">
        <v>510</v>
      </c>
      <c r="L202" s="196">
        <f>IF((($F$3-$H$3)/($D$3-$H$3))&lt;0.7,$F202*(($D$3-$F$3)/(LN(($D$3-$H$3)/($F$3-$H$3)))/((75-65)/LN((75-20)/(65-20))))^$E202,$F202*((($D$3+$F$3)/2-$H$3)/((75+65)/2-20))^$E202)</f>
        <v>783.7212271511172</v>
      </c>
      <c r="M202" s="197"/>
      <c r="N202" s="198"/>
    </row>
    <row r="203" spans="1:14" s="111" customFormat="1" ht="13.5" thickBot="1">
      <c r="A203" s="26" t="s">
        <v>162</v>
      </c>
      <c r="B203" s="52">
        <v>72</v>
      </c>
      <c r="C203" s="52">
        <v>68.7</v>
      </c>
      <c r="D203" s="52">
        <v>15.6</v>
      </c>
      <c r="E203" s="12">
        <v>1.284</v>
      </c>
      <c r="F203" s="10">
        <v>1723</v>
      </c>
      <c r="G203" s="10">
        <v>1398</v>
      </c>
      <c r="H203" s="10">
        <v>894</v>
      </c>
      <c r="I203" s="30" t="s">
        <v>92</v>
      </c>
      <c r="J203" s="30" t="s">
        <v>92</v>
      </c>
      <c r="K203" s="64">
        <v>510</v>
      </c>
      <c r="L203" s="189">
        <f>IF((($F$3-$H$3)/($D$3-$H$3))&lt;0.7,$F203*(($D$3-$F$3)/(LN(($D$3-$H$3)/($F$3-$H$3)))/((75-65)/LN((75-20)/(65-20))))^$E203,$F203*((($D$3+$F$3)/2-$H$3)/((75+65)/2-20))^$E203)</f>
        <v>1004.7259482004278</v>
      </c>
      <c r="M203" s="190"/>
      <c r="N203" s="191"/>
    </row>
    <row r="204" spans="1:14" s="111" customFormat="1" ht="13.5" thickBot="1">
      <c r="A204" s="83"/>
      <c r="B204" s="84"/>
      <c r="C204" s="85"/>
      <c r="D204" s="85"/>
      <c r="E204" s="75"/>
      <c r="F204" s="81"/>
      <c r="G204" s="81"/>
      <c r="H204" s="76"/>
      <c r="I204" s="82"/>
      <c r="J204" s="82"/>
      <c r="K204" s="76"/>
      <c r="L204" s="115"/>
      <c r="M204" s="115"/>
      <c r="N204" s="115"/>
    </row>
    <row r="205" spans="1:14" s="111" customFormat="1" ht="25.5" customHeight="1" thickBot="1">
      <c r="A205" s="184" t="s">
        <v>113</v>
      </c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6"/>
    </row>
    <row r="206" spans="1:14" s="111" customFormat="1" ht="12.75">
      <c r="A206" s="181" t="s">
        <v>178</v>
      </c>
      <c r="B206" s="187" t="s">
        <v>179</v>
      </c>
      <c r="C206" s="187" t="s">
        <v>180</v>
      </c>
      <c r="D206" s="187" t="s">
        <v>181</v>
      </c>
      <c r="E206" s="178" t="s">
        <v>182</v>
      </c>
      <c r="F206" s="227" t="s">
        <v>183</v>
      </c>
      <c r="G206" s="227"/>
      <c r="H206" s="227"/>
      <c r="I206" s="178" t="s">
        <v>185</v>
      </c>
      <c r="J206" s="178" t="s">
        <v>186</v>
      </c>
      <c r="K206" s="178" t="s">
        <v>187</v>
      </c>
      <c r="L206" s="159" t="s">
        <v>93</v>
      </c>
      <c r="M206" s="160" t="s">
        <v>94</v>
      </c>
      <c r="N206" s="161" t="s">
        <v>95</v>
      </c>
    </row>
    <row r="207" spans="1:14" s="111" customFormat="1" ht="13.5" thickBot="1">
      <c r="A207" s="182"/>
      <c r="B207" s="195"/>
      <c r="C207" s="195"/>
      <c r="D207" s="195"/>
      <c r="E207" s="179"/>
      <c r="F207" s="173" t="s">
        <v>9</v>
      </c>
      <c r="G207" s="173" t="s">
        <v>80</v>
      </c>
      <c r="H207" s="173" t="s">
        <v>10</v>
      </c>
      <c r="I207" s="179"/>
      <c r="J207" s="179"/>
      <c r="K207" s="179"/>
      <c r="L207" s="156">
        <f>$D$3</f>
        <v>70</v>
      </c>
      <c r="M207" s="157">
        <f>$F$3</f>
        <v>40</v>
      </c>
      <c r="N207" s="158">
        <f>$H$3</f>
        <v>20</v>
      </c>
    </row>
    <row r="208" spans="1:14" s="111" customFormat="1" ht="12.75">
      <c r="A208" s="93" t="s">
        <v>60</v>
      </c>
      <c r="B208" s="69">
        <v>70</v>
      </c>
      <c r="C208" s="100">
        <v>22.5</v>
      </c>
      <c r="D208" s="100">
        <v>11.8</v>
      </c>
      <c r="E208" s="3">
        <v>1.282</v>
      </c>
      <c r="F208" s="56">
        <v>1135</v>
      </c>
      <c r="G208" s="56">
        <v>922</v>
      </c>
      <c r="H208" s="2">
        <v>590</v>
      </c>
      <c r="I208" s="73" t="s">
        <v>92</v>
      </c>
      <c r="J208" s="73" t="s">
        <v>92</v>
      </c>
      <c r="K208" s="71">
        <v>540</v>
      </c>
      <c r="L208" s="192">
        <f>IF((($F$3-$H$3)/($D$3-$H$3))&lt;0.7,$F208*(($D$3-$F$3)/(LN(($D$3-$H$3)/($F$3-$H$3)))/((75-65)/LN((75-20)/(65-20))))^$E208,$F208*((($D$3+$F$3)/2-$H$3)/((75+65)/2-20))^$E208)</f>
        <v>662.4041715670537</v>
      </c>
      <c r="M208" s="193"/>
      <c r="N208" s="194"/>
    </row>
    <row r="209" spans="1:14" s="111" customFormat="1" ht="12.75">
      <c r="A209" s="17" t="s">
        <v>61</v>
      </c>
      <c r="B209" s="50">
        <v>70</v>
      </c>
      <c r="C209" s="61">
        <v>31.5</v>
      </c>
      <c r="D209" s="61">
        <v>16.4</v>
      </c>
      <c r="E209" s="8">
        <v>1.282</v>
      </c>
      <c r="F209" s="22">
        <v>1581</v>
      </c>
      <c r="G209" s="22">
        <v>1284</v>
      </c>
      <c r="H209" s="6">
        <v>821</v>
      </c>
      <c r="I209" s="20" t="s">
        <v>92</v>
      </c>
      <c r="J209" s="20" t="s">
        <v>92</v>
      </c>
      <c r="K209" s="62">
        <v>540</v>
      </c>
      <c r="L209" s="196">
        <f>IF((($F$3-$H$3)/($D$3-$H$3))&lt;0.7,$F209*(($D$3-$F$3)/(LN(($D$3-$H$3)/($F$3-$H$3)))/((75-65)/LN((75-20)/(65-20))))^$E209,$F209*((($D$3+$F$3)/2-$H$3)/((75+65)/2-20))^$E209)</f>
        <v>922.6969121123453</v>
      </c>
      <c r="M209" s="197"/>
      <c r="N209" s="198"/>
    </row>
    <row r="210" spans="1:14" s="111" customFormat="1" ht="13.5" thickBot="1">
      <c r="A210" s="26" t="s">
        <v>62</v>
      </c>
      <c r="B210" s="52">
        <v>70</v>
      </c>
      <c r="C210" s="63">
        <v>40.5</v>
      </c>
      <c r="D210" s="63">
        <v>21</v>
      </c>
      <c r="E210" s="54">
        <v>1.282</v>
      </c>
      <c r="F210" s="29">
        <v>2026</v>
      </c>
      <c r="G210" s="29">
        <v>1645</v>
      </c>
      <c r="H210" s="10">
        <v>1053</v>
      </c>
      <c r="I210" s="30" t="s">
        <v>92</v>
      </c>
      <c r="J210" s="30" t="s">
        <v>92</v>
      </c>
      <c r="K210" s="64">
        <v>540</v>
      </c>
      <c r="L210" s="189">
        <f>IF((($F$3-$H$3)/($D$3-$H$3))&lt;0.7,$F210*(($D$3-$F$3)/(LN(($D$3-$H$3)/($F$3-$H$3)))/((75-65)/LN((75-20)/(65-20))))^$E210,$F210*((($D$3+$F$3)/2-$H$3)/((75+65)/2-20))^$E210)</f>
        <v>1182.4060366474457</v>
      </c>
      <c r="M210" s="190"/>
      <c r="N210" s="191"/>
    </row>
    <row r="211" spans="1:14" s="111" customFormat="1" ht="13.5" thickBot="1">
      <c r="A211" s="83"/>
      <c r="B211" s="84"/>
      <c r="C211" s="85"/>
      <c r="D211" s="85"/>
      <c r="E211" s="75"/>
      <c r="F211" s="81"/>
      <c r="G211" s="81"/>
      <c r="H211" s="76"/>
      <c r="I211" s="82"/>
      <c r="J211" s="82"/>
      <c r="K211" s="76"/>
      <c r="L211" s="115"/>
      <c r="M211" s="115"/>
      <c r="N211" s="115"/>
    </row>
    <row r="212" spans="1:14" s="111" customFormat="1" ht="25.5" customHeight="1" thickBot="1">
      <c r="A212" s="184" t="s">
        <v>115</v>
      </c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6"/>
    </row>
    <row r="213" spans="1:14" s="111" customFormat="1" ht="12.75">
      <c r="A213" s="181" t="s">
        <v>178</v>
      </c>
      <c r="B213" s="187" t="s">
        <v>179</v>
      </c>
      <c r="C213" s="187" t="s">
        <v>180</v>
      </c>
      <c r="D213" s="187" t="s">
        <v>181</v>
      </c>
      <c r="E213" s="240" t="s">
        <v>182</v>
      </c>
      <c r="F213" s="178" t="s">
        <v>183</v>
      </c>
      <c r="G213" s="178"/>
      <c r="H213" s="178"/>
      <c r="I213" s="178" t="s">
        <v>185</v>
      </c>
      <c r="J213" s="178" t="s">
        <v>186</v>
      </c>
      <c r="K213" s="178" t="s">
        <v>187</v>
      </c>
      <c r="L213" s="159" t="s">
        <v>93</v>
      </c>
      <c r="M213" s="160" t="s">
        <v>94</v>
      </c>
      <c r="N213" s="161" t="s">
        <v>95</v>
      </c>
    </row>
    <row r="214" spans="1:14" s="111" customFormat="1" ht="13.5" thickBot="1">
      <c r="A214" s="182"/>
      <c r="B214" s="195"/>
      <c r="C214" s="195"/>
      <c r="D214" s="195"/>
      <c r="E214" s="242"/>
      <c r="F214" s="173" t="s">
        <v>9</v>
      </c>
      <c r="G214" s="173" t="s">
        <v>80</v>
      </c>
      <c r="H214" s="173" t="s">
        <v>10</v>
      </c>
      <c r="I214" s="179"/>
      <c r="J214" s="179"/>
      <c r="K214" s="183"/>
      <c r="L214" s="156">
        <f>$D$3</f>
        <v>70</v>
      </c>
      <c r="M214" s="157">
        <f>$F$3</f>
        <v>40</v>
      </c>
      <c r="N214" s="158">
        <f>$H$3</f>
        <v>20</v>
      </c>
    </row>
    <row r="215" spans="1:14" s="111" customFormat="1" ht="12.75">
      <c r="A215" s="93" t="s">
        <v>60</v>
      </c>
      <c r="B215" s="69">
        <v>128</v>
      </c>
      <c r="C215" s="100">
        <v>43</v>
      </c>
      <c r="D215" s="100">
        <v>11.5</v>
      </c>
      <c r="E215" s="101">
        <v>1.262</v>
      </c>
      <c r="F215" s="56">
        <v>1523</v>
      </c>
      <c r="G215" s="56">
        <v>1241</v>
      </c>
      <c r="H215" s="2">
        <v>799</v>
      </c>
      <c r="I215" s="73" t="s">
        <v>92</v>
      </c>
      <c r="J215" s="73" t="s">
        <v>92</v>
      </c>
      <c r="K215" s="71">
        <v>540</v>
      </c>
      <c r="L215" s="192">
        <f>IF((($F$3-$H$3)/($D$3-$H$3))&lt;0.7,$F215*(($D$3-$F$3)/(LN(($D$3-$H$3)/($F$3-$H$3)))/((75-65)/LN((75-20)/(65-20))))^$E215,$F215*((($D$3+$F$3)/2-$H$3)/((75+65)/2-20))^$E215)</f>
        <v>896.3459536039687</v>
      </c>
      <c r="M215" s="193"/>
      <c r="N215" s="194"/>
    </row>
    <row r="216" spans="1:14" s="111" customFormat="1" ht="12.75">
      <c r="A216" s="17" t="s">
        <v>61</v>
      </c>
      <c r="B216" s="50">
        <v>128</v>
      </c>
      <c r="C216" s="61">
        <v>60</v>
      </c>
      <c r="D216" s="61">
        <v>16.1</v>
      </c>
      <c r="E216" s="65">
        <v>1.262</v>
      </c>
      <c r="F216" s="22">
        <v>2111</v>
      </c>
      <c r="G216" s="22">
        <v>1720</v>
      </c>
      <c r="H216" s="6">
        <v>1108</v>
      </c>
      <c r="I216" s="20" t="s">
        <v>92</v>
      </c>
      <c r="J216" s="20" t="s">
        <v>92</v>
      </c>
      <c r="K216" s="62">
        <v>540</v>
      </c>
      <c r="L216" s="196">
        <f>IF((($F$3-$H$3)/($D$3-$H$3))&lt;0.7,$F216*(($D$3-$F$3)/(LN(($D$3-$H$3)/($F$3-$H$3)))/((75-65)/LN((75-20)/(65-20))))^$E216,$F216*((($D$3+$F$3)/2-$H$3)/((75+65)/2-20))^$E216)</f>
        <v>1242.40729353774</v>
      </c>
      <c r="M216" s="197"/>
      <c r="N216" s="198"/>
    </row>
    <row r="217" spans="1:14" s="111" customFormat="1" ht="13.5" thickBot="1">
      <c r="A217" s="26" t="s">
        <v>62</v>
      </c>
      <c r="B217" s="52">
        <v>128</v>
      </c>
      <c r="C217" s="63">
        <v>77</v>
      </c>
      <c r="D217" s="63">
        <v>20.6</v>
      </c>
      <c r="E217" s="99">
        <v>1.262</v>
      </c>
      <c r="F217" s="29">
        <v>2700</v>
      </c>
      <c r="G217" s="29">
        <v>2199</v>
      </c>
      <c r="H217" s="10">
        <v>1417</v>
      </c>
      <c r="I217" s="30" t="s">
        <v>92</v>
      </c>
      <c r="J217" s="30" t="s">
        <v>92</v>
      </c>
      <c r="K217" s="64">
        <v>540</v>
      </c>
      <c r="L217" s="189">
        <f>IF((($F$3-$H$3)/($D$3-$H$3))&lt;0.7,$F217*(($D$3-$F$3)/(LN(($D$3-$H$3)/($F$3-$H$3)))/((75-65)/LN((75-20)/(65-20))))^$E217,$F217*((($D$3+$F$3)/2-$H$3)/((75+65)/2-20))^$E217)</f>
        <v>1589.0571731652763</v>
      </c>
      <c r="M217" s="190"/>
      <c r="N217" s="191"/>
    </row>
    <row r="218" spans="1:14" s="111" customFormat="1" ht="13.5" thickBot="1">
      <c r="A218" s="83"/>
      <c r="B218" s="84"/>
      <c r="C218" s="85"/>
      <c r="D218" s="85"/>
      <c r="E218" s="75"/>
      <c r="F218" s="81"/>
      <c r="G218" s="81"/>
      <c r="H218" s="76"/>
      <c r="I218" s="82"/>
      <c r="J218" s="82"/>
      <c r="K218" s="76"/>
      <c r="L218" s="115"/>
      <c r="M218" s="115"/>
      <c r="N218" s="115"/>
    </row>
    <row r="219" spans="1:14" s="111" customFormat="1" ht="25.5" customHeight="1" thickBot="1">
      <c r="A219" s="184" t="s">
        <v>89</v>
      </c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6"/>
    </row>
    <row r="220" spans="1:14" s="111" customFormat="1" ht="12.75">
      <c r="A220" s="181" t="s">
        <v>178</v>
      </c>
      <c r="B220" s="187" t="s">
        <v>179</v>
      </c>
      <c r="C220" s="187" t="s">
        <v>180</v>
      </c>
      <c r="D220" s="187" t="s">
        <v>181</v>
      </c>
      <c r="E220" s="178" t="s">
        <v>182</v>
      </c>
      <c r="F220" s="227" t="s">
        <v>183</v>
      </c>
      <c r="G220" s="227"/>
      <c r="H220" s="227"/>
      <c r="I220" s="178" t="s">
        <v>185</v>
      </c>
      <c r="J220" s="178" t="s">
        <v>186</v>
      </c>
      <c r="K220" s="178" t="s">
        <v>187</v>
      </c>
      <c r="L220" s="159" t="s">
        <v>93</v>
      </c>
      <c r="M220" s="160" t="s">
        <v>94</v>
      </c>
      <c r="N220" s="161" t="s">
        <v>95</v>
      </c>
    </row>
    <row r="221" spans="1:14" s="111" customFormat="1" ht="13.5" thickBot="1">
      <c r="A221" s="182"/>
      <c r="B221" s="195"/>
      <c r="C221" s="195"/>
      <c r="D221" s="195"/>
      <c r="E221" s="179"/>
      <c r="F221" s="173" t="s">
        <v>9</v>
      </c>
      <c r="G221" s="173" t="s">
        <v>80</v>
      </c>
      <c r="H221" s="173" t="s">
        <v>10</v>
      </c>
      <c r="I221" s="179"/>
      <c r="J221" s="179"/>
      <c r="K221" s="179"/>
      <c r="L221" s="156">
        <f>$D$3</f>
        <v>70</v>
      </c>
      <c r="M221" s="157">
        <f>$F$3</f>
        <v>40</v>
      </c>
      <c r="N221" s="158">
        <f>$H$3</f>
        <v>20</v>
      </c>
    </row>
    <row r="222" spans="1:14" s="111" customFormat="1" ht="12.75">
      <c r="A222" s="48" t="s">
        <v>97</v>
      </c>
      <c r="B222" s="39">
        <v>40</v>
      </c>
      <c r="C222" s="41">
        <v>15</v>
      </c>
      <c r="D222" s="41">
        <v>7.7</v>
      </c>
      <c r="E222" s="8">
        <v>1.2714</v>
      </c>
      <c r="F222" s="6">
        <v>578</v>
      </c>
      <c r="G222" s="6">
        <v>470</v>
      </c>
      <c r="H222" s="6">
        <v>302</v>
      </c>
      <c r="I222" s="20">
        <v>600</v>
      </c>
      <c r="J222" s="20">
        <v>400</v>
      </c>
      <c r="K222" s="6">
        <v>460</v>
      </c>
      <c r="L222" s="196">
        <f>IF((($F$3-$H$3)/($D$3-$H$3))&lt;0.7,$F222*(($D$3-$F$3)/(LN(($D$3-$H$3)/($F$3-$H$3)))/((75-65)/LN((75-20)/(65-20))))^$E222,$F222*((($D$3+$F$3)/2-$H$3)/((75+65)/2-20))^$E222)</f>
        <v>338.8353970462868</v>
      </c>
      <c r="M222" s="197"/>
      <c r="N222" s="198"/>
    </row>
    <row r="223" spans="1:14" s="111" customFormat="1" ht="12.75">
      <c r="A223" s="48" t="s">
        <v>98</v>
      </c>
      <c r="B223" s="39">
        <v>40</v>
      </c>
      <c r="C223" s="41">
        <v>17.3</v>
      </c>
      <c r="D223" s="41">
        <v>8.7</v>
      </c>
      <c r="E223" s="8">
        <v>1.2714</v>
      </c>
      <c r="F223" s="6">
        <v>675</v>
      </c>
      <c r="G223" s="6">
        <v>549</v>
      </c>
      <c r="H223" s="6">
        <v>353</v>
      </c>
      <c r="I223" s="20">
        <v>700</v>
      </c>
      <c r="J223" s="20">
        <v>500</v>
      </c>
      <c r="K223" s="6">
        <v>560</v>
      </c>
      <c r="L223" s="196">
        <f>IF((($F$3-$H$3)/($D$3-$H$3))&lt;0.7,$F223*(($D$3-$F$3)/(LN(($D$3-$H$3)/($F$3-$H$3)))/((75-65)/LN((75-20)/(65-20))))^$E223,$F223*((($D$3+$F$3)/2-$H$3)/((75+65)/2-20))^$E223)</f>
        <v>395.69877682741105</v>
      </c>
      <c r="M223" s="197"/>
      <c r="N223" s="198"/>
    </row>
    <row r="224" spans="1:14" s="111" customFormat="1" ht="12.75">
      <c r="A224" s="33" t="s">
        <v>99</v>
      </c>
      <c r="B224" s="39">
        <v>40</v>
      </c>
      <c r="C224" s="41">
        <v>20.5</v>
      </c>
      <c r="D224" s="41">
        <v>10.7</v>
      </c>
      <c r="E224" s="8">
        <v>1.2539</v>
      </c>
      <c r="F224" s="6">
        <v>807</v>
      </c>
      <c r="G224" s="6">
        <v>658</v>
      </c>
      <c r="H224" s="6">
        <v>425</v>
      </c>
      <c r="I224" s="20">
        <v>800</v>
      </c>
      <c r="J224" s="20">
        <v>600</v>
      </c>
      <c r="K224" s="6">
        <v>460</v>
      </c>
      <c r="L224" s="196">
        <f>IF((($F$3-$H$3)/($D$3-$H$3))&lt;0.7,$F224*(($D$3-$F$3)/(LN(($D$3-$H$3)/($F$3-$H$3)))/((75-65)/LN((75-20)/(65-20))))^$E224,$F224*((($D$3+$F$3)/2-$H$3)/((75+65)/2-20))^$E224)</f>
        <v>476.5702864394715</v>
      </c>
      <c r="M224" s="197"/>
      <c r="N224" s="198"/>
    </row>
    <row r="225" spans="1:14" s="111" customFormat="1" ht="13.5" thickBot="1">
      <c r="A225" s="49" t="s">
        <v>100</v>
      </c>
      <c r="B225" s="43">
        <v>40</v>
      </c>
      <c r="C225" s="45">
        <v>23.7</v>
      </c>
      <c r="D225" s="45">
        <v>12.1</v>
      </c>
      <c r="E225" s="12">
        <v>1.2539</v>
      </c>
      <c r="F225" s="10">
        <v>941</v>
      </c>
      <c r="G225" s="10">
        <v>768</v>
      </c>
      <c r="H225" s="10">
        <v>496</v>
      </c>
      <c r="I225" s="30">
        <v>900</v>
      </c>
      <c r="J225" s="30">
        <v>700</v>
      </c>
      <c r="K225" s="10">
        <v>560</v>
      </c>
      <c r="L225" s="189">
        <f>IF((($F$3-$H$3)/($D$3-$H$3))&lt;0.7,$F225*(($D$3-$F$3)/(LN(($D$3-$H$3)/($F$3-$H$3)))/((75-65)/LN((75-20)/(65-20))))^$E225,$F225*((($D$3+$F$3)/2-$H$3)/((75+65)/2-20))^$E225)</f>
        <v>555.7033947206229</v>
      </c>
      <c r="M225" s="190"/>
      <c r="N225" s="191"/>
    </row>
    <row r="226" spans="1:14" s="111" customFormat="1" ht="12.75">
      <c r="A226" s="147" t="s">
        <v>184</v>
      </c>
      <c r="B226" s="80"/>
      <c r="C226" s="74"/>
      <c r="D226" s="74"/>
      <c r="E226" s="75"/>
      <c r="F226" s="76"/>
      <c r="G226" s="76"/>
      <c r="H226" s="76"/>
      <c r="I226" s="82"/>
      <c r="J226" s="82"/>
      <c r="K226" s="76"/>
      <c r="L226" s="115"/>
      <c r="M226" s="115"/>
      <c r="N226" s="115"/>
    </row>
    <row r="227" spans="1:14" s="111" customFormat="1" ht="13.5" thickBot="1">
      <c r="A227" s="79"/>
      <c r="B227" s="80"/>
      <c r="C227" s="74"/>
      <c r="D227" s="74"/>
      <c r="E227" s="75"/>
      <c r="F227" s="76"/>
      <c r="G227" s="76"/>
      <c r="H227" s="76"/>
      <c r="I227" s="82"/>
      <c r="J227" s="82"/>
      <c r="K227" s="76"/>
      <c r="L227" s="115"/>
      <c r="M227" s="115"/>
      <c r="N227" s="115"/>
    </row>
    <row r="228" spans="1:14" s="111" customFormat="1" ht="25.5" customHeight="1" thickBot="1">
      <c r="A228" s="184" t="s">
        <v>174</v>
      </c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6"/>
    </row>
    <row r="229" spans="1:14" s="111" customFormat="1" ht="12.75">
      <c r="A229" s="181" t="s">
        <v>178</v>
      </c>
      <c r="B229" s="187" t="s">
        <v>179</v>
      </c>
      <c r="C229" s="187" t="s">
        <v>180</v>
      </c>
      <c r="D229" s="187" t="s">
        <v>181</v>
      </c>
      <c r="E229" s="178" t="s">
        <v>182</v>
      </c>
      <c r="F229" s="227" t="s">
        <v>183</v>
      </c>
      <c r="G229" s="227"/>
      <c r="H229" s="227"/>
      <c r="I229" s="178" t="s">
        <v>185</v>
      </c>
      <c r="J229" s="178" t="s">
        <v>186</v>
      </c>
      <c r="K229" s="178" t="s">
        <v>187</v>
      </c>
      <c r="L229" s="159" t="s">
        <v>93</v>
      </c>
      <c r="M229" s="160" t="s">
        <v>94</v>
      </c>
      <c r="N229" s="161" t="s">
        <v>95</v>
      </c>
    </row>
    <row r="230" spans="1:14" s="111" customFormat="1" ht="13.5" thickBot="1">
      <c r="A230" s="182"/>
      <c r="B230" s="195"/>
      <c r="C230" s="195"/>
      <c r="D230" s="195"/>
      <c r="E230" s="179"/>
      <c r="F230" s="173" t="s">
        <v>9</v>
      </c>
      <c r="G230" s="173" t="s">
        <v>80</v>
      </c>
      <c r="H230" s="173" t="s">
        <v>10</v>
      </c>
      <c r="I230" s="179"/>
      <c r="J230" s="179"/>
      <c r="K230" s="179"/>
      <c r="L230" s="156">
        <f>$D$3</f>
        <v>70</v>
      </c>
      <c r="M230" s="157">
        <f>$F$3</f>
        <v>40</v>
      </c>
      <c r="N230" s="158">
        <f>$H$3</f>
        <v>20</v>
      </c>
    </row>
    <row r="231" spans="1:14" s="111" customFormat="1" ht="12.75">
      <c r="A231" s="123" t="s">
        <v>49</v>
      </c>
      <c r="B231" s="37">
        <v>59</v>
      </c>
      <c r="C231" s="44">
        <v>22.2</v>
      </c>
      <c r="D231" s="44">
        <v>10.7</v>
      </c>
      <c r="E231" s="14">
        <v>1.215</v>
      </c>
      <c r="F231" s="38">
        <v>748</v>
      </c>
      <c r="G231" s="38">
        <v>614</v>
      </c>
      <c r="H231" s="38">
        <v>402</v>
      </c>
      <c r="I231" s="124">
        <v>700</v>
      </c>
      <c r="J231" s="124" t="s">
        <v>92</v>
      </c>
      <c r="K231" s="38">
        <v>562</v>
      </c>
      <c r="L231" s="192">
        <f>IF((($F$3-$H$3)/($D$3-$H$3))&lt;0.7,$F231*(($D$3-$F$3)/(LN(($D$3-$H$3)/($F$3-$H$3)))/((75-65)/LN((75-20)/(65-20))))^$E231,$F231*((($D$3+$F$3)/2-$H$3)/((75+65)/2-20))^$E231)</f>
        <v>449.00530964521624</v>
      </c>
      <c r="M231" s="193"/>
      <c r="N231" s="194"/>
    </row>
    <row r="232" spans="1:14" s="111" customFormat="1" ht="13.5" thickBot="1">
      <c r="A232" s="49" t="s">
        <v>50</v>
      </c>
      <c r="B232" s="43">
        <v>59</v>
      </c>
      <c r="C232" s="45">
        <v>32.2</v>
      </c>
      <c r="D232" s="45">
        <v>15.9</v>
      </c>
      <c r="E232" s="12">
        <v>1.221</v>
      </c>
      <c r="F232" s="10">
        <v>1110</v>
      </c>
      <c r="G232" s="10">
        <v>910</v>
      </c>
      <c r="H232" s="10">
        <v>595</v>
      </c>
      <c r="I232" s="30">
        <v>1100</v>
      </c>
      <c r="J232" s="30" t="s">
        <v>92</v>
      </c>
      <c r="K232" s="10">
        <v>562</v>
      </c>
      <c r="L232" s="189">
        <f>IF((($F$3-$H$3)/($D$3-$H$3))&lt;0.7,$F232*(($D$3-$F$3)/(LN(($D$3-$H$3)/($F$3-$H$3)))/((75-65)/LN((75-20)/(65-20))))^$E232,$F232*((($D$3+$F$3)/2-$H$3)/((75+65)/2-20))^$E232)</f>
        <v>664.6274727817981</v>
      </c>
      <c r="M232" s="190"/>
      <c r="N232" s="191"/>
    </row>
    <row r="233" spans="1:14" s="111" customFormat="1" ht="13.5" thickBot="1">
      <c r="A233" s="79"/>
      <c r="B233" s="80"/>
      <c r="C233" s="74"/>
      <c r="D233" s="74"/>
      <c r="E233" s="75"/>
      <c r="F233" s="76"/>
      <c r="G233" s="76"/>
      <c r="H233" s="76"/>
      <c r="I233" s="82"/>
      <c r="J233" s="82"/>
      <c r="K233" s="76"/>
      <c r="L233" s="115"/>
      <c r="M233" s="115"/>
      <c r="N233" s="115"/>
    </row>
    <row r="234" spans="1:14" s="111" customFormat="1" ht="25.5" customHeight="1" thickBot="1">
      <c r="A234" s="184" t="s">
        <v>47</v>
      </c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6"/>
    </row>
    <row r="235" spans="1:14" s="111" customFormat="1" ht="12.75">
      <c r="A235" s="181" t="s">
        <v>178</v>
      </c>
      <c r="B235" s="178" t="s">
        <v>179</v>
      </c>
      <c r="C235" s="178" t="s">
        <v>180</v>
      </c>
      <c r="D235" s="178" t="s">
        <v>181</v>
      </c>
      <c r="E235" s="178" t="s">
        <v>182</v>
      </c>
      <c r="F235" s="180" t="s">
        <v>183</v>
      </c>
      <c r="G235" s="180"/>
      <c r="H235" s="180"/>
      <c r="I235" s="178" t="s">
        <v>185</v>
      </c>
      <c r="J235" s="178" t="s">
        <v>186</v>
      </c>
      <c r="K235" s="178" t="s">
        <v>187</v>
      </c>
      <c r="L235" s="159" t="s">
        <v>93</v>
      </c>
      <c r="M235" s="160" t="s">
        <v>94</v>
      </c>
      <c r="N235" s="161" t="s">
        <v>95</v>
      </c>
    </row>
    <row r="236" spans="1:14" s="111" customFormat="1" ht="13.5" thickBot="1">
      <c r="A236" s="182"/>
      <c r="B236" s="179"/>
      <c r="C236" s="179"/>
      <c r="D236" s="179"/>
      <c r="E236" s="179"/>
      <c r="F236" s="166" t="s">
        <v>9</v>
      </c>
      <c r="G236" s="166" t="s">
        <v>80</v>
      </c>
      <c r="H236" s="166" t="s">
        <v>10</v>
      </c>
      <c r="I236" s="179"/>
      <c r="J236" s="179"/>
      <c r="K236" s="183"/>
      <c r="L236" s="156">
        <f>$D$3</f>
        <v>70</v>
      </c>
      <c r="M236" s="157">
        <f>$F$3</f>
        <v>40</v>
      </c>
      <c r="N236" s="158">
        <f>$H$3</f>
        <v>20</v>
      </c>
    </row>
    <row r="237" spans="1:14" s="111" customFormat="1" ht="12.75">
      <c r="A237" s="89" t="s">
        <v>43</v>
      </c>
      <c r="B237" s="46">
        <v>48</v>
      </c>
      <c r="C237" s="47">
        <v>6.1</v>
      </c>
      <c r="D237" s="47">
        <v>2.7</v>
      </c>
      <c r="E237" s="35">
        <v>1.1872</v>
      </c>
      <c r="F237" s="2">
        <v>337</v>
      </c>
      <c r="G237" s="2">
        <v>278</v>
      </c>
      <c r="H237" s="2">
        <v>184</v>
      </c>
      <c r="I237" s="87">
        <v>300</v>
      </c>
      <c r="J237" s="87">
        <v>200</v>
      </c>
      <c r="K237" s="4">
        <v>464</v>
      </c>
      <c r="L237" s="192">
        <f aca="true" t="shared" si="1" ref="L237:L242">IF((($F$3-$H$3)/($D$3-$H$3))&lt;0.7,$F237*(($D$3-$F$3)/(LN(($D$3-$H$3)/($F$3-$H$3)))/((75-65)/LN((75-20)/(65-20))))^$E237,$F237*((($D$3+$F$3)/2-$H$3)/((75+65)/2-20))^$E237)</f>
        <v>204.6686290211966</v>
      </c>
      <c r="M237" s="193"/>
      <c r="N237" s="194"/>
    </row>
    <row r="238" spans="1:14" s="111" customFormat="1" ht="12.75">
      <c r="A238" s="48" t="s">
        <v>44</v>
      </c>
      <c r="B238" s="39">
        <v>48</v>
      </c>
      <c r="C238" s="41">
        <v>7</v>
      </c>
      <c r="D238" s="41">
        <v>3.2</v>
      </c>
      <c r="E238" s="35">
        <v>1.1872</v>
      </c>
      <c r="F238" s="6">
        <v>389</v>
      </c>
      <c r="G238" s="6">
        <v>321</v>
      </c>
      <c r="H238" s="6">
        <v>212</v>
      </c>
      <c r="I238" s="21">
        <v>400</v>
      </c>
      <c r="J238" s="21">
        <v>300</v>
      </c>
      <c r="K238" s="9">
        <v>564</v>
      </c>
      <c r="L238" s="196">
        <f t="shared" si="1"/>
        <v>236.24954507194505</v>
      </c>
      <c r="M238" s="197"/>
      <c r="N238" s="198"/>
    </row>
    <row r="239" spans="1:14" s="111" customFormat="1" ht="12.75">
      <c r="A239" s="33" t="s">
        <v>101</v>
      </c>
      <c r="B239" s="39">
        <v>48</v>
      </c>
      <c r="C239" s="41">
        <v>10.3</v>
      </c>
      <c r="D239" s="41">
        <v>4.7</v>
      </c>
      <c r="E239" s="35">
        <v>1.1872</v>
      </c>
      <c r="F239" s="6">
        <v>573</v>
      </c>
      <c r="G239" s="6">
        <v>472</v>
      </c>
      <c r="H239" s="6">
        <v>312</v>
      </c>
      <c r="I239" s="21">
        <v>600</v>
      </c>
      <c r="J239" s="21">
        <v>400</v>
      </c>
      <c r="K239" s="9">
        <v>464</v>
      </c>
      <c r="L239" s="196">
        <f t="shared" si="1"/>
        <v>347.99740186690104</v>
      </c>
      <c r="M239" s="197"/>
      <c r="N239" s="198"/>
    </row>
    <row r="240" spans="1:14" s="111" customFormat="1" ht="12.75">
      <c r="A240" s="33" t="s">
        <v>102</v>
      </c>
      <c r="B240" s="39">
        <v>48</v>
      </c>
      <c r="C240" s="41">
        <v>11.8</v>
      </c>
      <c r="D240" s="41">
        <v>5.4</v>
      </c>
      <c r="E240" s="35">
        <v>1.1872</v>
      </c>
      <c r="F240" s="6">
        <v>663</v>
      </c>
      <c r="G240" s="6">
        <v>547</v>
      </c>
      <c r="H240" s="6">
        <v>362</v>
      </c>
      <c r="I240" s="21">
        <v>700</v>
      </c>
      <c r="J240" s="21">
        <v>500</v>
      </c>
      <c r="K240" s="22">
        <v>564</v>
      </c>
      <c r="L240" s="196">
        <f t="shared" si="1"/>
        <v>402.6566796470426</v>
      </c>
      <c r="M240" s="197"/>
      <c r="N240" s="198"/>
    </row>
    <row r="241" spans="1:14" s="111" customFormat="1" ht="12.75">
      <c r="A241" s="33" t="s">
        <v>103</v>
      </c>
      <c r="B241" s="39">
        <v>48</v>
      </c>
      <c r="C241" s="41">
        <v>15.4</v>
      </c>
      <c r="D241" s="41">
        <v>7</v>
      </c>
      <c r="E241" s="35">
        <v>1.1872</v>
      </c>
      <c r="F241" s="6">
        <v>855</v>
      </c>
      <c r="G241" s="6">
        <v>705</v>
      </c>
      <c r="H241" s="6">
        <v>466</v>
      </c>
      <c r="I241" s="21">
        <v>800</v>
      </c>
      <c r="J241" s="21">
        <v>600</v>
      </c>
      <c r="K241" s="22">
        <v>464</v>
      </c>
      <c r="L241" s="196">
        <f t="shared" si="1"/>
        <v>519.2631389113445</v>
      </c>
      <c r="M241" s="197"/>
      <c r="N241" s="198"/>
    </row>
    <row r="242" spans="1:14" s="111" customFormat="1" ht="13.5" thickBot="1">
      <c r="A242" s="49" t="s">
        <v>104</v>
      </c>
      <c r="B242" s="43">
        <v>48</v>
      </c>
      <c r="C242" s="45">
        <v>17.7</v>
      </c>
      <c r="D242" s="45">
        <v>8.1</v>
      </c>
      <c r="E242" s="54">
        <v>1.1872</v>
      </c>
      <c r="F242" s="10">
        <v>989</v>
      </c>
      <c r="G242" s="10">
        <v>815</v>
      </c>
      <c r="H242" s="10">
        <v>539</v>
      </c>
      <c r="I242" s="32">
        <v>1000</v>
      </c>
      <c r="J242" s="32">
        <v>700</v>
      </c>
      <c r="K242" s="29">
        <v>564</v>
      </c>
      <c r="L242" s="189">
        <f t="shared" si="1"/>
        <v>600.6447302728885</v>
      </c>
      <c r="M242" s="190"/>
      <c r="N242" s="191"/>
    </row>
    <row r="243" spans="1:14" s="111" customFormat="1" ht="12.75">
      <c r="A243" s="147" t="s">
        <v>184</v>
      </c>
      <c r="B243" s="80"/>
      <c r="C243" s="74"/>
      <c r="D243" s="74"/>
      <c r="E243" s="75"/>
      <c r="F243" s="76"/>
      <c r="G243" s="76"/>
      <c r="H243" s="76"/>
      <c r="I243" s="82"/>
      <c r="J243" s="82"/>
      <c r="K243" s="76"/>
      <c r="L243" s="115"/>
      <c r="M243" s="115"/>
      <c r="N243" s="115"/>
    </row>
    <row r="244" spans="1:14" s="111" customFormat="1" ht="13.5" thickBot="1">
      <c r="A244" s="79"/>
      <c r="B244" s="80"/>
      <c r="C244" s="74"/>
      <c r="D244" s="74"/>
      <c r="E244" s="75"/>
      <c r="F244" s="76"/>
      <c r="G244" s="76"/>
      <c r="H244" s="76"/>
      <c r="I244" s="82"/>
      <c r="J244" s="82"/>
      <c r="K244" s="76"/>
      <c r="L244" s="115"/>
      <c r="M244" s="115"/>
      <c r="N244" s="115"/>
    </row>
    <row r="245" spans="1:14" s="111" customFormat="1" ht="25.5" customHeight="1" thickBot="1">
      <c r="A245" s="184" t="s">
        <v>88</v>
      </c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6"/>
    </row>
    <row r="246" spans="1:14" s="111" customFormat="1" ht="12.75">
      <c r="A246" s="204" t="s">
        <v>178</v>
      </c>
      <c r="B246" s="202" t="s">
        <v>179</v>
      </c>
      <c r="C246" s="202" t="s">
        <v>180</v>
      </c>
      <c r="D246" s="202" t="s">
        <v>181</v>
      </c>
      <c r="E246" s="202" t="s">
        <v>182</v>
      </c>
      <c r="F246" s="208" t="s">
        <v>183</v>
      </c>
      <c r="G246" s="208"/>
      <c r="H246" s="208"/>
      <c r="I246" s="202" t="s">
        <v>185</v>
      </c>
      <c r="J246" s="202" t="s">
        <v>186</v>
      </c>
      <c r="K246" s="202" t="s">
        <v>187</v>
      </c>
      <c r="L246" s="159" t="s">
        <v>93</v>
      </c>
      <c r="M246" s="160" t="s">
        <v>94</v>
      </c>
      <c r="N246" s="161" t="s">
        <v>95</v>
      </c>
    </row>
    <row r="247" spans="1:14" s="111" customFormat="1" ht="13.5" thickBot="1">
      <c r="A247" s="182"/>
      <c r="B247" s="179"/>
      <c r="C247" s="179"/>
      <c r="D247" s="179"/>
      <c r="E247" s="179"/>
      <c r="F247" s="166" t="s">
        <v>9</v>
      </c>
      <c r="G247" s="166" t="s">
        <v>80</v>
      </c>
      <c r="H247" s="166" t="s">
        <v>10</v>
      </c>
      <c r="I247" s="179"/>
      <c r="J247" s="179"/>
      <c r="K247" s="183"/>
      <c r="L247" s="156">
        <f>$D$3</f>
        <v>70</v>
      </c>
      <c r="M247" s="157">
        <f>$F$3</f>
        <v>40</v>
      </c>
      <c r="N247" s="158">
        <f>$H$3</f>
        <v>20</v>
      </c>
    </row>
    <row r="248" spans="1:14" s="111" customFormat="1" ht="12.75">
      <c r="A248" s="89" t="s">
        <v>43</v>
      </c>
      <c r="B248" s="46">
        <v>89</v>
      </c>
      <c r="C248" s="47">
        <v>6.1</v>
      </c>
      <c r="D248" s="47">
        <v>2.8</v>
      </c>
      <c r="E248" s="3">
        <v>1.235</v>
      </c>
      <c r="F248" s="2">
        <v>349</v>
      </c>
      <c r="G248" s="2">
        <v>286</v>
      </c>
      <c r="H248" s="2">
        <v>186</v>
      </c>
      <c r="I248" s="87">
        <v>300</v>
      </c>
      <c r="J248" s="87">
        <v>200</v>
      </c>
      <c r="K248" s="4">
        <v>446</v>
      </c>
      <c r="L248" s="192">
        <f aca="true" t="shared" si="2" ref="L248:L253">IF((($F$3-$H$3)/($D$3-$H$3))&lt;0.7,$F248*(($D$3-$F$3)/(LN(($D$3-$H$3)/($F$3-$H$3)))/((75-65)/LN((75-20)/(65-20))))^$E248,$F248*((($D$3+$F$3)/2-$H$3)/((75+65)/2-20))^$E248)</f>
        <v>207.74316512799876</v>
      </c>
      <c r="M248" s="193"/>
      <c r="N248" s="194"/>
    </row>
    <row r="249" spans="1:14" s="111" customFormat="1" ht="12.75">
      <c r="A249" s="48" t="s">
        <v>44</v>
      </c>
      <c r="B249" s="39">
        <v>102</v>
      </c>
      <c r="C249" s="41">
        <v>7</v>
      </c>
      <c r="D249" s="41">
        <v>3.2</v>
      </c>
      <c r="E249" s="8">
        <v>1.235</v>
      </c>
      <c r="F249" s="6">
        <v>400</v>
      </c>
      <c r="G249" s="6">
        <v>327</v>
      </c>
      <c r="H249" s="6">
        <v>213</v>
      </c>
      <c r="I249" s="21">
        <v>400</v>
      </c>
      <c r="J249" s="21">
        <v>300</v>
      </c>
      <c r="K249" s="9">
        <v>546</v>
      </c>
      <c r="L249" s="196">
        <f t="shared" si="2"/>
        <v>238.10104885730516</v>
      </c>
      <c r="M249" s="197"/>
      <c r="N249" s="198"/>
    </row>
    <row r="250" spans="1:14" s="111" customFormat="1" ht="12.75">
      <c r="A250" s="33" t="s">
        <v>101</v>
      </c>
      <c r="B250" s="39">
        <v>89</v>
      </c>
      <c r="C250" s="41">
        <v>10.4</v>
      </c>
      <c r="D250" s="41">
        <v>4.7</v>
      </c>
      <c r="E250" s="8">
        <v>1.235</v>
      </c>
      <c r="F250" s="6">
        <v>593</v>
      </c>
      <c r="G250" s="6">
        <v>485</v>
      </c>
      <c r="H250" s="6">
        <v>316</v>
      </c>
      <c r="I250" s="21">
        <v>600</v>
      </c>
      <c r="J250" s="21">
        <v>400</v>
      </c>
      <c r="K250" s="9">
        <v>446</v>
      </c>
      <c r="L250" s="196">
        <f t="shared" si="2"/>
        <v>352.9848049309549</v>
      </c>
      <c r="M250" s="197"/>
      <c r="N250" s="198"/>
    </row>
    <row r="251" spans="1:14" s="111" customFormat="1" ht="12.75">
      <c r="A251" s="33" t="s">
        <v>102</v>
      </c>
      <c r="B251" s="39">
        <v>102</v>
      </c>
      <c r="C251" s="41">
        <v>12</v>
      </c>
      <c r="D251" s="41">
        <v>5.5</v>
      </c>
      <c r="E251" s="8">
        <v>1.235</v>
      </c>
      <c r="F251" s="6">
        <v>682</v>
      </c>
      <c r="G251" s="6">
        <v>558</v>
      </c>
      <c r="H251" s="6">
        <v>363</v>
      </c>
      <c r="I251" s="21">
        <v>700</v>
      </c>
      <c r="J251" s="21">
        <v>500</v>
      </c>
      <c r="K251" s="9">
        <v>546</v>
      </c>
      <c r="L251" s="196">
        <f t="shared" si="2"/>
        <v>405.9622883017053</v>
      </c>
      <c r="M251" s="197"/>
      <c r="N251" s="198"/>
    </row>
    <row r="252" spans="1:14" s="111" customFormat="1" ht="12.75">
      <c r="A252" s="33" t="s">
        <v>103</v>
      </c>
      <c r="B252" s="39">
        <v>89</v>
      </c>
      <c r="C252" s="41">
        <v>15.5</v>
      </c>
      <c r="D252" s="41">
        <v>7.1</v>
      </c>
      <c r="E252" s="8">
        <v>1.235</v>
      </c>
      <c r="F252" s="6">
        <v>878</v>
      </c>
      <c r="G252" s="6">
        <v>718</v>
      </c>
      <c r="H252" s="6">
        <v>467</v>
      </c>
      <c r="I252" s="21">
        <v>900</v>
      </c>
      <c r="J252" s="21">
        <v>600</v>
      </c>
      <c r="K252" s="9">
        <v>446</v>
      </c>
      <c r="L252" s="196">
        <f t="shared" si="2"/>
        <v>522.6318022417848</v>
      </c>
      <c r="M252" s="197"/>
      <c r="N252" s="198"/>
    </row>
    <row r="253" spans="1:14" s="111" customFormat="1" ht="13.5" thickBot="1">
      <c r="A253" s="49" t="s">
        <v>104</v>
      </c>
      <c r="B253" s="43">
        <v>102</v>
      </c>
      <c r="C253" s="45">
        <v>17.9</v>
      </c>
      <c r="D253" s="45">
        <v>8.2</v>
      </c>
      <c r="E253" s="12">
        <v>1.235</v>
      </c>
      <c r="F253" s="10">
        <v>1018</v>
      </c>
      <c r="G253" s="10">
        <v>833</v>
      </c>
      <c r="H253" s="10">
        <v>542</v>
      </c>
      <c r="I253" s="32">
        <v>1000</v>
      </c>
      <c r="J253" s="32">
        <v>700</v>
      </c>
      <c r="K253" s="29">
        <v>546</v>
      </c>
      <c r="L253" s="189">
        <f t="shared" si="2"/>
        <v>605.9671693418417</v>
      </c>
      <c r="M253" s="190"/>
      <c r="N253" s="191"/>
    </row>
    <row r="254" spans="1:14" s="111" customFormat="1" ht="12.75">
      <c r="A254" s="147" t="s">
        <v>184</v>
      </c>
      <c r="B254" s="80"/>
      <c r="C254" s="74"/>
      <c r="D254" s="74"/>
      <c r="E254" s="75"/>
      <c r="F254" s="76"/>
      <c r="G254" s="76"/>
      <c r="H254" s="76"/>
      <c r="I254" s="82"/>
      <c r="J254" s="82"/>
      <c r="K254" s="76"/>
      <c r="L254" s="115"/>
      <c r="M254" s="115"/>
      <c r="N254" s="115"/>
    </row>
    <row r="255" spans="1:14" s="111" customFormat="1" ht="13.5" thickBot="1">
      <c r="A255" s="79"/>
      <c r="B255" s="80"/>
      <c r="C255" s="74"/>
      <c r="D255" s="74"/>
      <c r="E255" s="75"/>
      <c r="F255" s="76"/>
      <c r="G255" s="76"/>
      <c r="H255" s="76"/>
      <c r="I255" s="82"/>
      <c r="J255" s="82"/>
      <c r="K255" s="76"/>
      <c r="L255" s="115"/>
      <c r="M255" s="115"/>
      <c r="N255" s="115"/>
    </row>
    <row r="256" spans="1:14" s="111" customFormat="1" ht="25.5" customHeight="1" thickBot="1">
      <c r="A256" s="184" t="s">
        <v>48</v>
      </c>
      <c r="B256" s="185"/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6"/>
    </row>
    <row r="257" spans="1:14" s="111" customFormat="1" ht="12.75">
      <c r="A257" s="181" t="s">
        <v>178</v>
      </c>
      <c r="B257" s="178" t="s">
        <v>179</v>
      </c>
      <c r="C257" s="178" t="s">
        <v>180</v>
      </c>
      <c r="D257" s="178" t="s">
        <v>181</v>
      </c>
      <c r="E257" s="178" t="s">
        <v>182</v>
      </c>
      <c r="F257" s="180" t="s">
        <v>183</v>
      </c>
      <c r="G257" s="180"/>
      <c r="H257" s="180"/>
      <c r="I257" s="178" t="s">
        <v>185</v>
      </c>
      <c r="J257" s="178" t="s">
        <v>186</v>
      </c>
      <c r="K257" s="178" t="s">
        <v>187</v>
      </c>
      <c r="L257" s="159" t="s">
        <v>93</v>
      </c>
      <c r="M257" s="160" t="s">
        <v>94</v>
      </c>
      <c r="N257" s="161" t="s">
        <v>95</v>
      </c>
    </row>
    <row r="258" spans="1:14" s="111" customFormat="1" ht="13.5" thickBot="1">
      <c r="A258" s="182"/>
      <c r="B258" s="179"/>
      <c r="C258" s="179"/>
      <c r="D258" s="179"/>
      <c r="E258" s="179"/>
      <c r="F258" s="166" t="s">
        <v>9</v>
      </c>
      <c r="G258" s="166" t="s">
        <v>80</v>
      </c>
      <c r="H258" s="166" t="s">
        <v>10</v>
      </c>
      <c r="I258" s="179"/>
      <c r="J258" s="179"/>
      <c r="K258" s="183"/>
      <c r="L258" s="156">
        <f>$D$3</f>
        <v>70</v>
      </c>
      <c r="M258" s="157">
        <f>$F$3</f>
        <v>40</v>
      </c>
      <c r="N258" s="158">
        <f>$H$3</f>
        <v>20</v>
      </c>
    </row>
    <row r="259" spans="1:14" s="111" customFormat="1" ht="12.75">
      <c r="A259" s="123" t="s">
        <v>44</v>
      </c>
      <c r="B259" s="37">
        <v>68</v>
      </c>
      <c r="C259" s="44">
        <v>12.4</v>
      </c>
      <c r="D259" s="44">
        <v>5.7</v>
      </c>
      <c r="E259" s="14">
        <v>1.141</v>
      </c>
      <c r="F259" s="38">
        <v>591</v>
      </c>
      <c r="G259" s="38">
        <v>461</v>
      </c>
      <c r="H259" s="38">
        <v>330</v>
      </c>
      <c r="I259" s="124">
        <v>600</v>
      </c>
      <c r="J259" s="124" t="s">
        <v>92</v>
      </c>
      <c r="K259" s="16">
        <v>564</v>
      </c>
      <c r="L259" s="192">
        <f>IF((($F$3-$H$3)/($D$3-$H$3))&lt;0.7,$F259*(($D$3-$F$3)/(LN(($D$3-$H$3)/($F$3-$H$3)))/((75-65)/LN((75-20)/(65-20))))^$E259,$F259*((($D$3+$F$3)/2-$H$3)/((75+65)/2-20))^$E259)</f>
        <v>365.96288102240624</v>
      </c>
      <c r="M259" s="193"/>
      <c r="N259" s="194"/>
    </row>
    <row r="260" spans="1:14" s="111" customFormat="1" ht="12.75">
      <c r="A260" s="33" t="s">
        <v>102</v>
      </c>
      <c r="B260" s="39">
        <v>68</v>
      </c>
      <c r="C260" s="41">
        <v>21.2</v>
      </c>
      <c r="D260" s="41">
        <v>9.7</v>
      </c>
      <c r="E260" s="8">
        <v>1.141</v>
      </c>
      <c r="F260" s="6">
        <v>955</v>
      </c>
      <c r="G260" s="6">
        <v>793</v>
      </c>
      <c r="H260" s="6">
        <v>533</v>
      </c>
      <c r="I260" s="20">
        <v>900</v>
      </c>
      <c r="J260" s="20" t="s">
        <v>92</v>
      </c>
      <c r="K260" s="22">
        <v>564</v>
      </c>
      <c r="L260" s="196">
        <f>IF((($F$3-$H$3)/($D$3-$H$3))&lt;0.7,$F260*(($D$3-$F$3)/(LN(($D$3-$H$3)/($F$3-$H$3)))/((75-65)/LN((75-20)/(65-20))))^$E260,$F260*((($D$3+$F$3)/2-$H$3)/((75+65)/2-20))^$E260)</f>
        <v>591.3613390463586</v>
      </c>
      <c r="M260" s="197"/>
      <c r="N260" s="198"/>
    </row>
    <row r="261" spans="1:14" s="111" customFormat="1" ht="13.5" thickBot="1">
      <c r="A261" s="49" t="s">
        <v>104</v>
      </c>
      <c r="B261" s="43">
        <v>68</v>
      </c>
      <c r="C261" s="45">
        <v>31.8</v>
      </c>
      <c r="D261" s="45">
        <v>14.6</v>
      </c>
      <c r="E261" s="12">
        <v>1.141</v>
      </c>
      <c r="F261" s="10">
        <v>1429</v>
      </c>
      <c r="G261" s="10">
        <v>1187</v>
      </c>
      <c r="H261" s="10">
        <v>798</v>
      </c>
      <c r="I261" s="30">
        <v>1200</v>
      </c>
      <c r="J261" s="30" t="s">
        <v>92</v>
      </c>
      <c r="K261" s="29">
        <v>564</v>
      </c>
      <c r="L261" s="189">
        <f>IF((($F$3-$H$3)/($D$3-$H$3))&lt;0.7,$F261*(($D$3-$F$3)/(LN(($D$3-$H$3)/($F$3-$H$3)))/((75-65)/LN((75-20)/(65-20))))^$E261,$F261*((($D$3+$F$3)/2-$H$3)/((75+65)/2-20))^$E261)</f>
        <v>884.874715703923</v>
      </c>
      <c r="M261" s="190"/>
      <c r="N261" s="191"/>
    </row>
    <row r="262" spans="1:14" s="111" customFormat="1" ht="13.5" thickBot="1">
      <c r="A262" s="79"/>
      <c r="B262" s="80"/>
      <c r="C262" s="74"/>
      <c r="D262" s="74"/>
      <c r="E262" s="75"/>
      <c r="F262" s="76"/>
      <c r="G262" s="76"/>
      <c r="H262" s="76"/>
      <c r="I262" s="82"/>
      <c r="J262" s="82"/>
      <c r="K262" s="76"/>
      <c r="L262" s="115"/>
      <c r="M262" s="115"/>
      <c r="N262" s="115"/>
    </row>
    <row r="263" spans="1:14" s="111" customFormat="1" ht="25.5" customHeight="1" thickBot="1">
      <c r="A263" s="184" t="s">
        <v>73</v>
      </c>
      <c r="B263" s="185"/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6"/>
    </row>
    <row r="264" spans="1:14" s="111" customFormat="1" ht="12.75">
      <c r="A264" s="181" t="s">
        <v>178</v>
      </c>
      <c r="B264" s="187" t="s">
        <v>179</v>
      </c>
      <c r="C264" s="187" t="s">
        <v>180</v>
      </c>
      <c r="D264" s="187" t="s">
        <v>181</v>
      </c>
      <c r="E264" s="178" t="s">
        <v>182</v>
      </c>
      <c r="F264" s="187" t="s">
        <v>183</v>
      </c>
      <c r="G264" s="187"/>
      <c r="H264" s="187"/>
      <c r="I264" s="178" t="s">
        <v>185</v>
      </c>
      <c r="J264" s="178" t="s">
        <v>186</v>
      </c>
      <c r="K264" s="178" t="s">
        <v>187</v>
      </c>
      <c r="L264" s="159" t="s">
        <v>93</v>
      </c>
      <c r="M264" s="160" t="s">
        <v>94</v>
      </c>
      <c r="N264" s="161" t="s">
        <v>95</v>
      </c>
    </row>
    <row r="265" spans="1:14" s="111" customFormat="1" ht="13.5" thickBot="1">
      <c r="A265" s="182"/>
      <c r="B265" s="195"/>
      <c r="C265" s="195"/>
      <c r="D265" s="195"/>
      <c r="E265" s="179"/>
      <c r="F265" s="173" t="s">
        <v>9</v>
      </c>
      <c r="G265" s="173" t="s">
        <v>80</v>
      </c>
      <c r="H265" s="173" t="s">
        <v>10</v>
      </c>
      <c r="I265" s="179"/>
      <c r="J265" s="179"/>
      <c r="K265" s="179"/>
      <c r="L265" s="156">
        <f>$D$3</f>
        <v>70</v>
      </c>
      <c r="M265" s="157">
        <f>$F$3</f>
        <v>40</v>
      </c>
      <c r="N265" s="158">
        <f>$H$3</f>
        <v>20</v>
      </c>
    </row>
    <row r="266" spans="1:14" s="111" customFormat="1" ht="13.5" thickBot="1">
      <c r="A266" s="105" t="s">
        <v>32</v>
      </c>
      <c r="B266" s="106">
        <v>107</v>
      </c>
      <c r="C266" s="107">
        <v>21.6</v>
      </c>
      <c r="D266" s="107">
        <v>6.9</v>
      </c>
      <c r="E266" s="108">
        <v>1.289</v>
      </c>
      <c r="F266" s="109">
        <v>1091</v>
      </c>
      <c r="G266" s="109">
        <v>885</v>
      </c>
      <c r="H266" s="109">
        <v>565</v>
      </c>
      <c r="I266" s="104">
        <v>800</v>
      </c>
      <c r="J266" s="104" t="s">
        <v>92</v>
      </c>
      <c r="K266" s="109">
        <v>50</v>
      </c>
      <c r="L266" s="175">
        <f>IF((($F$3-$H$3)/($D$3-$H$3))&lt;0.7,$F266*(($D$3-$F$3)/(LN(($D$3-$H$3)/($F$3-$H$3)))/((75-65)/LN((75-20)/(65-20))))^$E266,$F266*((($D$3+$F$3)/2-$H$3)/((75+65)/2-20))^$E266)</f>
        <v>634.8555948392096</v>
      </c>
      <c r="M266" s="176"/>
      <c r="N266" s="177"/>
    </row>
    <row r="267" spans="1:14" s="111" customFormat="1" ht="13.5" thickBot="1">
      <c r="A267" s="102"/>
      <c r="B267" s="84"/>
      <c r="C267" s="74"/>
      <c r="D267" s="74"/>
      <c r="E267" s="75"/>
      <c r="F267" s="76"/>
      <c r="G267" s="76"/>
      <c r="H267" s="76"/>
      <c r="I267" s="82"/>
      <c r="J267" s="82"/>
      <c r="K267" s="76"/>
      <c r="L267" s="114"/>
      <c r="M267" s="114"/>
      <c r="N267" s="114"/>
    </row>
    <row r="268" spans="1:14" s="111" customFormat="1" ht="25.5" customHeight="1" thickBot="1">
      <c r="A268" s="184" t="s">
        <v>74</v>
      </c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6"/>
    </row>
    <row r="269" spans="1:14" s="111" customFormat="1" ht="12.75">
      <c r="A269" s="181" t="s">
        <v>178</v>
      </c>
      <c r="B269" s="187" t="s">
        <v>179</v>
      </c>
      <c r="C269" s="187" t="s">
        <v>180</v>
      </c>
      <c r="D269" s="187" t="s">
        <v>181</v>
      </c>
      <c r="E269" s="178" t="s">
        <v>182</v>
      </c>
      <c r="F269" s="187" t="s">
        <v>183</v>
      </c>
      <c r="G269" s="187"/>
      <c r="H269" s="187"/>
      <c r="I269" s="178" t="s">
        <v>185</v>
      </c>
      <c r="J269" s="178" t="s">
        <v>186</v>
      </c>
      <c r="K269" s="178" t="s">
        <v>187</v>
      </c>
      <c r="L269" s="159" t="s">
        <v>93</v>
      </c>
      <c r="M269" s="160" t="s">
        <v>94</v>
      </c>
      <c r="N269" s="161" t="s">
        <v>95</v>
      </c>
    </row>
    <row r="270" spans="1:14" s="111" customFormat="1" ht="13.5" thickBot="1">
      <c r="A270" s="182"/>
      <c r="B270" s="195"/>
      <c r="C270" s="195"/>
      <c r="D270" s="195"/>
      <c r="E270" s="179"/>
      <c r="F270" s="173" t="s">
        <v>9</v>
      </c>
      <c r="G270" s="173" t="s">
        <v>80</v>
      </c>
      <c r="H270" s="173" t="s">
        <v>10</v>
      </c>
      <c r="I270" s="179"/>
      <c r="J270" s="179"/>
      <c r="K270" s="179"/>
      <c r="L270" s="156">
        <f>$D$3</f>
        <v>70</v>
      </c>
      <c r="M270" s="157">
        <f>$F$3</f>
        <v>40</v>
      </c>
      <c r="N270" s="158">
        <f>$H$3</f>
        <v>20</v>
      </c>
    </row>
    <row r="271" spans="1:14" s="111" customFormat="1" ht="13.5" thickBot="1">
      <c r="A271" s="110" t="s">
        <v>75</v>
      </c>
      <c r="B271" s="106">
        <v>107</v>
      </c>
      <c r="C271" s="107">
        <v>21.6</v>
      </c>
      <c r="D271" s="107">
        <v>6.9</v>
      </c>
      <c r="E271" s="108">
        <v>1.269</v>
      </c>
      <c r="F271" s="109">
        <v>1155</v>
      </c>
      <c r="G271" s="109">
        <v>940</v>
      </c>
      <c r="H271" s="109">
        <v>604</v>
      </c>
      <c r="I271" s="104">
        <v>900</v>
      </c>
      <c r="J271" s="104" t="s">
        <v>92</v>
      </c>
      <c r="K271" s="109">
        <v>50</v>
      </c>
      <c r="L271" s="175">
        <f>IF((($F$3-$H$3)/($D$3-$H$3))&lt;0.7,$F271*(($D$3-$F$3)/(LN(($D$3-$H$3)/($F$3-$H$3)))/((75-65)/LN((75-20)/(65-20))))^$E271,$F271*((($D$3+$F$3)/2-$H$3)/((75+65)/2-20))^$E271)</f>
        <v>677.7675104218928</v>
      </c>
      <c r="M271" s="176"/>
      <c r="N271" s="177"/>
    </row>
    <row r="272" spans="1:14" s="111" customFormat="1" ht="13.5" thickBot="1">
      <c r="A272" s="103"/>
      <c r="B272" s="84"/>
      <c r="C272" s="74"/>
      <c r="D272" s="74"/>
      <c r="E272" s="75"/>
      <c r="F272" s="86"/>
      <c r="G272" s="76"/>
      <c r="H272" s="76"/>
      <c r="I272" s="82"/>
      <c r="J272" s="82"/>
      <c r="K272" s="76"/>
      <c r="L272" s="114"/>
      <c r="M272" s="114"/>
      <c r="N272" s="114"/>
    </row>
    <row r="273" spans="1:14" s="111" customFormat="1" ht="25.5" customHeight="1" thickBot="1">
      <c r="A273" s="184" t="s">
        <v>76</v>
      </c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6"/>
    </row>
    <row r="274" spans="1:14" s="111" customFormat="1" ht="12.75">
      <c r="A274" s="181" t="s">
        <v>178</v>
      </c>
      <c r="B274" s="187" t="s">
        <v>179</v>
      </c>
      <c r="C274" s="187" t="s">
        <v>180</v>
      </c>
      <c r="D274" s="187" t="s">
        <v>181</v>
      </c>
      <c r="E274" s="178" t="s">
        <v>182</v>
      </c>
      <c r="F274" s="187" t="s">
        <v>183</v>
      </c>
      <c r="G274" s="187"/>
      <c r="H274" s="187"/>
      <c r="I274" s="178" t="s">
        <v>185</v>
      </c>
      <c r="J274" s="178" t="s">
        <v>186</v>
      </c>
      <c r="K274" s="178" t="s">
        <v>187</v>
      </c>
      <c r="L274" s="159" t="s">
        <v>93</v>
      </c>
      <c r="M274" s="160" t="s">
        <v>94</v>
      </c>
      <c r="N274" s="161" t="s">
        <v>95</v>
      </c>
    </row>
    <row r="275" spans="1:14" s="111" customFormat="1" ht="13.5" thickBot="1">
      <c r="A275" s="182"/>
      <c r="B275" s="195"/>
      <c r="C275" s="195"/>
      <c r="D275" s="195"/>
      <c r="E275" s="179"/>
      <c r="F275" s="173" t="s">
        <v>9</v>
      </c>
      <c r="G275" s="173" t="s">
        <v>80</v>
      </c>
      <c r="H275" s="173" t="s">
        <v>10</v>
      </c>
      <c r="I275" s="179"/>
      <c r="J275" s="179"/>
      <c r="K275" s="179"/>
      <c r="L275" s="156">
        <f>$D$3</f>
        <v>70</v>
      </c>
      <c r="M275" s="157">
        <f>$F$3</f>
        <v>40</v>
      </c>
      <c r="N275" s="158">
        <f>$H$3</f>
        <v>20</v>
      </c>
    </row>
    <row r="276" spans="1:14" s="111" customFormat="1" ht="13.5" thickBot="1">
      <c r="A276" s="116" t="s">
        <v>32</v>
      </c>
      <c r="B276" s="128">
        <v>107</v>
      </c>
      <c r="C276" s="129">
        <v>21.6</v>
      </c>
      <c r="D276" s="129">
        <v>6.9</v>
      </c>
      <c r="E276" s="119">
        <v>1.289</v>
      </c>
      <c r="F276" s="117">
        <v>1091</v>
      </c>
      <c r="G276" s="117">
        <v>885</v>
      </c>
      <c r="H276" s="117">
        <v>565</v>
      </c>
      <c r="I276" s="120">
        <v>800</v>
      </c>
      <c r="J276" s="120" t="s">
        <v>92</v>
      </c>
      <c r="K276" s="117">
        <v>50</v>
      </c>
      <c r="L276" s="175">
        <f>IF((($F$3-$H$3)/($D$3-$H$3))&lt;0.7,$F276*(($D$3-$F$3)/(LN(($D$3-$H$3)/($F$3-$H$3)))/((75-65)/LN((75-20)/(65-20))))^$E276,$F276*((($D$3+$F$3)/2-$H$3)/((75+65)/2-20))^$E276)</f>
        <v>634.8555948392096</v>
      </c>
      <c r="M276" s="176"/>
      <c r="N276" s="177"/>
    </row>
    <row r="277" spans="1:14" s="111" customFormat="1" ht="13.5" thickBot="1">
      <c r="A277" s="79"/>
      <c r="B277" s="80"/>
      <c r="C277" s="74"/>
      <c r="D277" s="74"/>
      <c r="E277" s="75"/>
      <c r="F277" s="76"/>
      <c r="G277" s="76"/>
      <c r="H277" s="76"/>
      <c r="I277" s="82"/>
      <c r="J277" s="82"/>
      <c r="K277" s="76"/>
      <c r="L277" s="115"/>
      <c r="M277" s="115"/>
      <c r="N277" s="115"/>
    </row>
    <row r="278" spans="1:14" s="111" customFormat="1" ht="25.5" customHeight="1" thickBot="1">
      <c r="A278" s="184" t="s">
        <v>40</v>
      </c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6"/>
    </row>
    <row r="279" spans="1:14" s="111" customFormat="1" ht="12.75">
      <c r="A279" s="181" t="s">
        <v>178</v>
      </c>
      <c r="B279" s="178" t="s">
        <v>179</v>
      </c>
      <c r="C279" s="178" t="s">
        <v>180</v>
      </c>
      <c r="D279" s="178" t="s">
        <v>181</v>
      </c>
      <c r="E279" s="178" t="s">
        <v>182</v>
      </c>
      <c r="F279" s="180" t="s">
        <v>183</v>
      </c>
      <c r="G279" s="180"/>
      <c r="H279" s="180"/>
      <c r="I279" s="178" t="s">
        <v>185</v>
      </c>
      <c r="J279" s="178" t="s">
        <v>186</v>
      </c>
      <c r="K279" s="178" t="s">
        <v>187</v>
      </c>
      <c r="L279" s="159" t="s">
        <v>93</v>
      </c>
      <c r="M279" s="160" t="s">
        <v>94</v>
      </c>
      <c r="N279" s="161" t="s">
        <v>95</v>
      </c>
    </row>
    <row r="280" spans="1:14" s="111" customFormat="1" ht="13.5" thickBot="1">
      <c r="A280" s="182"/>
      <c r="B280" s="179"/>
      <c r="C280" s="179"/>
      <c r="D280" s="179"/>
      <c r="E280" s="179"/>
      <c r="F280" s="166" t="s">
        <v>9</v>
      </c>
      <c r="G280" s="166" t="s">
        <v>80</v>
      </c>
      <c r="H280" s="166" t="s">
        <v>10</v>
      </c>
      <c r="I280" s="179"/>
      <c r="J280" s="179"/>
      <c r="K280" s="179"/>
      <c r="L280" s="156">
        <f>$D$3</f>
        <v>70</v>
      </c>
      <c r="M280" s="157">
        <f>$F$3</f>
        <v>40</v>
      </c>
      <c r="N280" s="158">
        <f>$H$3</f>
        <v>20</v>
      </c>
    </row>
    <row r="281" spans="1:14" s="111" customFormat="1" ht="12.75">
      <c r="A281" s="93" t="s">
        <v>41</v>
      </c>
      <c r="B281" s="69">
        <v>35</v>
      </c>
      <c r="C281" s="70">
        <v>7.6</v>
      </c>
      <c r="D281" s="70">
        <v>3</v>
      </c>
      <c r="E281" s="3">
        <v>1.273</v>
      </c>
      <c r="F281" s="2">
        <v>358</v>
      </c>
      <c r="G281" s="2">
        <v>291</v>
      </c>
      <c r="H281" s="2">
        <v>187</v>
      </c>
      <c r="I281" s="87">
        <v>400</v>
      </c>
      <c r="J281" s="87" t="s">
        <v>92</v>
      </c>
      <c r="K281" s="4">
        <v>459</v>
      </c>
      <c r="L281" s="192">
        <f aca="true" t="shared" si="3" ref="L281:L286">IF((($F$3-$H$3)/($D$3-$H$3))&lt;0.7,$F281*(($D$3-$F$3)/(LN(($D$3-$H$3)/($F$3-$H$3)))/((75-65)/LN((75-20)/(65-20))))^$E281,$F281*((($D$3+$F$3)/2-$H$3)/((75+65)/2-20))^$E281)</f>
        <v>209.72590478179774</v>
      </c>
      <c r="M281" s="193"/>
      <c r="N281" s="194"/>
    </row>
    <row r="282" spans="1:14" s="111" customFormat="1" ht="12.75">
      <c r="A282" s="92" t="s">
        <v>42</v>
      </c>
      <c r="B282" s="50">
        <v>35</v>
      </c>
      <c r="C282" s="51">
        <v>8.8</v>
      </c>
      <c r="D282" s="51">
        <v>3.3</v>
      </c>
      <c r="E282" s="8">
        <v>1.273</v>
      </c>
      <c r="F282" s="6">
        <v>421</v>
      </c>
      <c r="G282" s="6">
        <v>342</v>
      </c>
      <c r="H282" s="6">
        <v>220</v>
      </c>
      <c r="I282" s="21">
        <v>400</v>
      </c>
      <c r="J282" s="21" t="s">
        <v>92</v>
      </c>
      <c r="K282" s="9">
        <v>559</v>
      </c>
      <c r="L282" s="196">
        <f t="shared" si="3"/>
        <v>246.63297741099677</v>
      </c>
      <c r="M282" s="197"/>
      <c r="N282" s="198"/>
    </row>
    <row r="283" spans="1:14" s="111" customFormat="1" ht="12.75">
      <c r="A283" s="92" t="s">
        <v>31</v>
      </c>
      <c r="B283" s="50">
        <v>35</v>
      </c>
      <c r="C283" s="51">
        <v>12.1</v>
      </c>
      <c r="D283" s="51">
        <v>4.8</v>
      </c>
      <c r="E283" s="8">
        <v>1.27</v>
      </c>
      <c r="F283" s="6">
        <v>558</v>
      </c>
      <c r="G283" s="6">
        <v>454</v>
      </c>
      <c r="H283" s="6">
        <v>292</v>
      </c>
      <c r="I283" s="21">
        <v>600</v>
      </c>
      <c r="J283" s="21" t="s">
        <v>92</v>
      </c>
      <c r="K283" s="9">
        <v>459</v>
      </c>
      <c r="L283" s="196">
        <f t="shared" si="3"/>
        <v>327.3034124102213</v>
      </c>
      <c r="M283" s="197"/>
      <c r="N283" s="198"/>
    </row>
    <row r="284" spans="1:14" s="111" customFormat="1" ht="12.75">
      <c r="A284" s="17" t="s">
        <v>32</v>
      </c>
      <c r="B284" s="50">
        <v>35</v>
      </c>
      <c r="C284" s="51">
        <v>14.2</v>
      </c>
      <c r="D284" s="51">
        <v>5.3</v>
      </c>
      <c r="E284" s="8">
        <v>1.27</v>
      </c>
      <c r="F284" s="6">
        <v>658</v>
      </c>
      <c r="G284" s="6">
        <v>535</v>
      </c>
      <c r="H284" s="6">
        <v>344</v>
      </c>
      <c r="I284" s="21">
        <v>700</v>
      </c>
      <c r="J284" s="21" t="s">
        <v>92</v>
      </c>
      <c r="K284" s="9">
        <v>559</v>
      </c>
      <c r="L284" s="196">
        <f t="shared" si="3"/>
        <v>385.9599379317663</v>
      </c>
      <c r="M284" s="197"/>
      <c r="N284" s="198"/>
    </row>
    <row r="285" spans="1:14" s="111" customFormat="1" ht="12.75">
      <c r="A285" s="17" t="s">
        <v>33</v>
      </c>
      <c r="B285" s="50">
        <v>35</v>
      </c>
      <c r="C285" s="51">
        <v>18.2</v>
      </c>
      <c r="D285" s="51">
        <v>7.2</v>
      </c>
      <c r="E285" s="35">
        <v>1.267</v>
      </c>
      <c r="F285" s="6">
        <v>821</v>
      </c>
      <c r="G285" s="6">
        <v>668</v>
      </c>
      <c r="H285" s="6">
        <v>430</v>
      </c>
      <c r="I285" s="21">
        <v>800</v>
      </c>
      <c r="J285" s="21" t="s">
        <v>92</v>
      </c>
      <c r="K285" s="22">
        <v>459</v>
      </c>
      <c r="L285" s="196">
        <f t="shared" si="3"/>
        <v>482.17731653015863</v>
      </c>
      <c r="M285" s="197"/>
      <c r="N285" s="198"/>
    </row>
    <row r="286" spans="1:14" s="111" customFormat="1" ht="13.5" thickBot="1">
      <c r="A286" s="26" t="s">
        <v>34</v>
      </c>
      <c r="B286" s="52">
        <v>35</v>
      </c>
      <c r="C286" s="53">
        <v>21.2</v>
      </c>
      <c r="D286" s="53">
        <v>8</v>
      </c>
      <c r="E286" s="12">
        <v>1.267</v>
      </c>
      <c r="F286" s="10">
        <v>966</v>
      </c>
      <c r="G286" s="10">
        <v>786</v>
      </c>
      <c r="H286" s="10">
        <v>506</v>
      </c>
      <c r="I286" s="32">
        <v>1000</v>
      </c>
      <c r="J286" s="32" t="s">
        <v>92</v>
      </c>
      <c r="K286" s="13">
        <v>559</v>
      </c>
      <c r="L286" s="189">
        <f t="shared" si="3"/>
        <v>567.3365259051562</v>
      </c>
      <c r="M286" s="190"/>
      <c r="N286" s="191"/>
    </row>
    <row r="287" spans="1:14" s="111" customFormat="1" ht="13.5" thickBot="1">
      <c r="A287"/>
      <c r="B287"/>
      <c r="C287"/>
      <c r="D287"/>
      <c r="E287"/>
      <c r="F287"/>
      <c r="G287"/>
      <c r="H287"/>
      <c r="I287" s="72"/>
      <c r="J287" s="72"/>
      <c r="K287"/>
      <c r="L287" s="114"/>
      <c r="M287" s="114"/>
      <c r="N287" s="114"/>
    </row>
    <row r="288" spans="1:14" s="111" customFormat="1" ht="25.5" customHeight="1" thickBot="1">
      <c r="A288" s="184" t="s">
        <v>87</v>
      </c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6"/>
    </row>
    <row r="289" spans="1:14" s="111" customFormat="1" ht="12.75">
      <c r="A289" s="181" t="s">
        <v>178</v>
      </c>
      <c r="B289" s="178" t="s">
        <v>179</v>
      </c>
      <c r="C289" s="178" t="s">
        <v>180</v>
      </c>
      <c r="D289" s="178" t="s">
        <v>181</v>
      </c>
      <c r="E289" s="178" t="s">
        <v>182</v>
      </c>
      <c r="F289" s="180" t="s">
        <v>183</v>
      </c>
      <c r="G289" s="180"/>
      <c r="H289" s="180"/>
      <c r="I289" s="178" t="s">
        <v>185</v>
      </c>
      <c r="J289" s="178" t="s">
        <v>186</v>
      </c>
      <c r="K289" s="178" t="s">
        <v>187</v>
      </c>
      <c r="L289" s="159" t="s">
        <v>93</v>
      </c>
      <c r="M289" s="160" t="s">
        <v>94</v>
      </c>
      <c r="N289" s="161" t="s">
        <v>95</v>
      </c>
    </row>
    <row r="290" spans="1:14" s="111" customFormat="1" ht="13.5" thickBot="1">
      <c r="A290" s="182"/>
      <c r="B290" s="179"/>
      <c r="C290" s="179"/>
      <c r="D290" s="179"/>
      <c r="E290" s="179"/>
      <c r="F290" s="166" t="s">
        <v>9</v>
      </c>
      <c r="G290" s="166" t="s">
        <v>80</v>
      </c>
      <c r="H290" s="166" t="s">
        <v>10</v>
      </c>
      <c r="I290" s="179"/>
      <c r="J290" s="179"/>
      <c r="K290" s="179"/>
      <c r="L290" s="156">
        <f>$D$3</f>
        <v>70</v>
      </c>
      <c r="M290" s="157">
        <f>$F$3</f>
        <v>40</v>
      </c>
      <c r="N290" s="158">
        <f>$H$3</f>
        <v>20</v>
      </c>
    </row>
    <row r="291" spans="1:14" s="111" customFormat="1" ht="12.75">
      <c r="A291" s="89" t="s">
        <v>116</v>
      </c>
      <c r="B291" s="46">
        <v>35</v>
      </c>
      <c r="C291" s="47">
        <v>9</v>
      </c>
      <c r="D291" s="47">
        <v>2.43</v>
      </c>
      <c r="E291" s="3">
        <v>1.227</v>
      </c>
      <c r="F291" s="56">
        <v>355</v>
      </c>
      <c r="G291" s="56">
        <v>291</v>
      </c>
      <c r="H291" s="2">
        <v>190</v>
      </c>
      <c r="I291" s="4" t="s">
        <v>92</v>
      </c>
      <c r="J291" s="4" t="s">
        <v>92</v>
      </c>
      <c r="K291" s="4">
        <v>456</v>
      </c>
      <c r="L291" s="192">
        <f aca="true" t="shared" si="4" ref="L291:L296">IF((($F$3-$H$3)/($D$3-$H$3))&lt;0.7,$F291*(($D$3-$F$3)/(LN(($D$3-$H$3)/($F$3-$H$3)))/((75-65)/LN((75-20)/(65-20))))^$E291,$F291*((($D$3+$F$3)/2-$H$3)/((75+65)/2-20))^$E291)</f>
        <v>212.02598765622363</v>
      </c>
      <c r="M291" s="193"/>
      <c r="N291" s="194"/>
    </row>
    <row r="292" spans="1:14" s="111" customFormat="1" ht="12.75">
      <c r="A292" s="48" t="s">
        <v>117</v>
      </c>
      <c r="B292" s="39">
        <v>35</v>
      </c>
      <c r="C292" s="41">
        <v>10</v>
      </c>
      <c r="D292" s="41">
        <v>2.792</v>
      </c>
      <c r="E292" s="8">
        <v>1.227</v>
      </c>
      <c r="F292" s="22">
        <v>416</v>
      </c>
      <c r="G292" s="22">
        <v>341</v>
      </c>
      <c r="H292" s="6">
        <v>222</v>
      </c>
      <c r="I292" s="9" t="s">
        <v>92</v>
      </c>
      <c r="J292" s="9" t="s">
        <v>92</v>
      </c>
      <c r="K292" s="9">
        <v>556</v>
      </c>
      <c r="L292" s="196">
        <f t="shared" si="4"/>
        <v>248.45862215489868</v>
      </c>
      <c r="M292" s="197"/>
      <c r="N292" s="198"/>
    </row>
    <row r="293" spans="1:14" s="111" customFormat="1" ht="12.75">
      <c r="A293" s="48" t="s">
        <v>118</v>
      </c>
      <c r="B293" s="39">
        <v>35</v>
      </c>
      <c r="C293" s="41">
        <v>13.5</v>
      </c>
      <c r="D293" s="41">
        <v>3.9</v>
      </c>
      <c r="E293" s="8">
        <v>1.24</v>
      </c>
      <c r="F293" s="22">
        <v>545</v>
      </c>
      <c r="G293" s="22">
        <v>446</v>
      </c>
      <c r="H293" s="6">
        <v>289</v>
      </c>
      <c r="I293" s="9" t="s">
        <v>92</v>
      </c>
      <c r="J293" s="9" t="s">
        <v>92</v>
      </c>
      <c r="K293" s="9">
        <v>456</v>
      </c>
      <c r="L293" s="196">
        <f t="shared" si="4"/>
        <v>323.73203632704053</v>
      </c>
      <c r="M293" s="197"/>
      <c r="N293" s="198"/>
    </row>
    <row r="294" spans="1:14" s="111" customFormat="1" ht="12.75">
      <c r="A294" s="33" t="s">
        <v>119</v>
      </c>
      <c r="B294" s="39">
        <v>35</v>
      </c>
      <c r="C294" s="41">
        <v>16</v>
      </c>
      <c r="D294" s="41">
        <v>4.5</v>
      </c>
      <c r="E294" s="8">
        <v>1.24</v>
      </c>
      <c r="F294" s="22">
        <v>638</v>
      </c>
      <c r="G294" s="22">
        <v>522</v>
      </c>
      <c r="H294" s="6">
        <v>339</v>
      </c>
      <c r="I294" s="9" t="s">
        <v>92</v>
      </c>
      <c r="J294" s="9" t="s">
        <v>92</v>
      </c>
      <c r="K294" s="9">
        <v>556</v>
      </c>
      <c r="L294" s="196">
        <f t="shared" si="4"/>
        <v>378.9743838103704</v>
      </c>
      <c r="M294" s="197"/>
      <c r="N294" s="198"/>
    </row>
    <row r="295" spans="1:14" s="111" customFormat="1" ht="12.75">
      <c r="A295" s="33" t="s">
        <v>120</v>
      </c>
      <c r="B295" s="39">
        <v>35</v>
      </c>
      <c r="C295" s="41">
        <v>19.5</v>
      </c>
      <c r="D295" s="41">
        <v>5.8</v>
      </c>
      <c r="E295" s="35">
        <v>1.257</v>
      </c>
      <c r="F295" s="22">
        <v>765</v>
      </c>
      <c r="G295" s="22">
        <v>624</v>
      </c>
      <c r="H295" s="6">
        <v>402</v>
      </c>
      <c r="I295" s="22" t="s">
        <v>92</v>
      </c>
      <c r="J295" s="22" t="s">
        <v>92</v>
      </c>
      <c r="K295" s="22">
        <v>456</v>
      </c>
      <c r="L295" s="196">
        <f t="shared" si="4"/>
        <v>451.1794749546076</v>
      </c>
      <c r="M295" s="197"/>
      <c r="N295" s="198"/>
    </row>
    <row r="296" spans="1:14" s="111" customFormat="1" ht="13.5" thickBot="1">
      <c r="A296" s="49" t="s">
        <v>121</v>
      </c>
      <c r="B296" s="43">
        <v>35</v>
      </c>
      <c r="C296" s="45">
        <v>23</v>
      </c>
      <c r="D296" s="45">
        <v>6.5</v>
      </c>
      <c r="E296" s="12">
        <v>1.257</v>
      </c>
      <c r="F296" s="29">
        <v>896</v>
      </c>
      <c r="G296" s="29">
        <v>730</v>
      </c>
      <c r="H296" s="10">
        <v>471</v>
      </c>
      <c r="I296" s="13" t="s">
        <v>92</v>
      </c>
      <c r="J296" s="13" t="s">
        <v>92</v>
      </c>
      <c r="K296" s="13">
        <v>556</v>
      </c>
      <c r="L296" s="189">
        <f t="shared" si="4"/>
        <v>528.4402739337627</v>
      </c>
      <c r="M296" s="190"/>
      <c r="N296" s="191"/>
    </row>
    <row r="297" spans="1:14" s="111" customFormat="1" ht="13.5" thickBot="1">
      <c r="A297"/>
      <c r="B297"/>
      <c r="C297"/>
      <c r="D297"/>
      <c r="E297"/>
      <c r="F297"/>
      <c r="G297"/>
      <c r="H297"/>
      <c r="I297" s="72"/>
      <c r="J297" s="72"/>
      <c r="K297"/>
      <c r="L297" s="114"/>
      <c r="M297" s="114"/>
      <c r="N297" s="114"/>
    </row>
    <row r="298" spans="1:14" s="111" customFormat="1" ht="25.5" customHeight="1" thickBot="1">
      <c r="A298" s="184" t="s">
        <v>86</v>
      </c>
      <c r="B298" s="185"/>
      <c r="C298" s="185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6"/>
    </row>
    <row r="299" spans="1:14" s="111" customFormat="1" ht="12.75">
      <c r="A299" s="181" t="s">
        <v>178</v>
      </c>
      <c r="B299" s="187" t="s">
        <v>179</v>
      </c>
      <c r="C299" s="187" t="s">
        <v>180</v>
      </c>
      <c r="D299" s="187" t="s">
        <v>181</v>
      </c>
      <c r="E299" s="178" t="s">
        <v>182</v>
      </c>
      <c r="F299" s="227" t="s">
        <v>183</v>
      </c>
      <c r="G299" s="227"/>
      <c r="H299" s="227"/>
      <c r="I299" s="178" t="s">
        <v>185</v>
      </c>
      <c r="J299" s="178" t="s">
        <v>186</v>
      </c>
      <c r="K299" s="178" t="s">
        <v>187</v>
      </c>
      <c r="L299" s="159" t="s">
        <v>93</v>
      </c>
      <c r="M299" s="160" t="s">
        <v>94</v>
      </c>
      <c r="N299" s="161" t="s">
        <v>95</v>
      </c>
    </row>
    <row r="300" spans="1:14" s="111" customFormat="1" ht="13.5" thickBot="1">
      <c r="A300" s="182"/>
      <c r="B300" s="195"/>
      <c r="C300" s="195"/>
      <c r="D300" s="195"/>
      <c r="E300" s="179"/>
      <c r="F300" s="173" t="s">
        <v>9</v>
      </c>
      <c r="G300" s="173" t="s">
        <v>80</v>
      </c>
      <c r="H300" s="173" t="s">
        <v>10</v>
      </c>
      <c r="I300" s="179"/>
      <c r="J300" s="179"/>
      <c r="K300" s="183"/>
      <c r="L300" s="156">
        <f>$D$3</f>
        <v>70</v>
      </c>
      <c r="M300" s="157">
        <f>$F$3</f>
        <v>40</v>
      </c>
      <c r="N300" s="158">
        <f>$H$3</f>
        <v>20</v>
      </c>
    </row>
    <row r="301" spans="1:14" s="111" customFormat="1" ht="12.75">
      <c r="A301" s="89" t="s">
        <v>43</v>
      </c>
      <c r="B301" s="46">
        <v>46</v>
      </c>
      <c r="C301" s="47">
        <v>15.6</v>
      </c>
      <c r="D301" s="47">
        <v>4.3</v>
      </c>
      <c r="E301" s="3">
        <v>1.2184</v>
      </c>
      <c r="F301" s="2">
        <v>504</v>
      </c>
      <c r="G301" s="56">
        <v>413</v>
      </c>
      <c r="H301" s="2">
        <v>270</v>
      </c>
      <c r="I301" s="4" t="s">
        <v>92</v>
      </c>
      <c r="J301" s="4" t="s">
        <v>92</v>
      </c>
      <c r="K301" s="4">
        <v>456</v>
      </c>
      <c r="L301" s="192">
        <f aca="true" t="shared" si="5" ref="L301:L306">IF((($F$3-$H$3)/($D$3-$H$3))&lt;0.7,$F301*(($D$3-$F$3)/(LN(($D$3-$H$3)/($F$3-$H$3)))/((75-65)/LN((75-20)/(65-20))))^$E301,$F301*((($D$3+$F$3)/2-$H$3)/((75+65)/2-20))^$E301)</f>
        <v>302.1065628427312</v>
      </c>
      <c r="M301" s="193"/>
      <c r="N301" s="194"/>
    </row>
    <row r="302" spans="1:14" s="111" customFormat="1" ht="12.75">
      <c r="A302" s="48" t="s">
        <v>44</v>
      </c>
      <c r="B302" s="39">
        <v>46</v>
      </c>
      <c r="C302" s="41">
        <v>18.4</v>
      </c>
      <c r="D302" s="41">
        <v>5</v>
      </c>
      <c r="E302" s="8">
        <v>1.2184</v>
      </c>
      <c r="F302" s="6">
        <v>581</v>
      </c>
      <c r="G302" s="22">
        <v>477</v>
      </c>
      <c r="H302" s="6">
        <v>312</v>
      </c>
      <c r="I302" s="9" t="s">
        <v>92</v>
      </c>
      <c r="J302" s="9" t="s">
        <v>92</v>
      </c>
      <c r="K302" s="9">
        <v>556</v>
      </c>
      <c r="L302" s="196">
        <f t="shared" si="5"/>
        <v>348.2617321659263</v>
      </c>
      <c r="M302" s="197"/>
      <c r="N302" s="198"/>
    </row>
    <row r="303" spans="1:14" s="111" customFormat="1" ht="12.75">
      <c r="A303" s="48" t="s">
        <v>31</v>
      </c>
      <c r="B303" s="39">
        <v>46</v>
      </c>
      <c r="C303" s="41">
        <v>24.2</v>
      </c>
      <c r="D303" s="41">
        <v>6.8</v>
      </c>
      <c r="E303" s="8">
        <v>1.228</v>
      </c>
      <c r="F303" s="6">
        <v>751</v>
      </c>
      <c r="G303" s="22">
        <v>615</v>
      </c>
      <c r="H303" s="6">
        <v>401</v>
      </c>
      <c r="I303" s="9" t="s">
        <v>92</v>
      </c>
      <c r="J303" s="9" t="s">
        <v>92</v>
      </c>
      <c r="K303" s="9">
        <v>456</v>
      </c>
      <c r="L303" s="196">
        <f t="shared" si="5"/>
        <v>448.3511115278327</v>
      </c>
      <c r="M303" s="197"/>
      <c r="N303" s="198"/>
    </row>
    <row r="304" spans="1:14" s="111" customFormat="1" ht="12.75">
      <c r="A304" s="33" t="s">
        <v>32</v>
      </c>
      <c r="B304" s="39">
        <v>46</v>
      </c>
      <c r="C304" s="41">
        <v>28.5</v>
      </c>
      <c r="D304" s="41">
        <v>7.9</v>
      </c>
      <c r="E304" s="8">
        <v>1.228</v>
      </c>
      <c r="F304" s="6">
        <v>892</v>
      </c>
      <c r="G304" s="22">
        <v>731</v>
      </c>
      <c r="H304" s="6">
        <v>476</v>
      </c>
      <c r="I304" s="9" t="s">
        <v>92</v>
      </c>
      <c r="J304" s="9" t="s">
        <v>92</v>
      </c>
      <c r="K304" s="9">
        <v>556</v>
      </c>
      <c r="L304" s="196">
        <f t="shared" si="5"/>
        <v>532.5288834658146</v>
      </c>
      <c r="M304" s="197"/>
      <c r="N304" s="198"/>
    </row>
    <row r="305" spans="1:14" s="111" customFormat="1" ht="12.75">
      <c r="A305" s="33" t="s">
        <v>45</v>
      </c>
      <c r="B305" s="39">
        <v>46</v>
      </c>
      <c r="C305" s="41">
        <v>35.5</v>
      </c>
      <c r="D305" s="41">
        <v>10</v>
      </c>
      <c r="E305" s="35">
        <v>1.275</v>
      </c>
      <c r="F305" s="6">
        <v>1070</v>
      </c>
      <c r="G305" s="22">
        <v>870</v>
      </c>
      <c r="H305" s="6">
        <v>558</v>
      </c>
      <c r="I305" s="22" t="s">
        <v>92</v>
      </c>
      <c r="J305" s="22" t="s">
        <v>92</v>
      </c>
      <c r="K305" s="9">
        <v>456</v>
      </c>
      <c r="L305" s="196">
        <f t="shared" si="5"/>
        <v>626.3080179508679</v>
      </c>
      <c r="M305" s="197"/>
      <c r="N305" s="198"/>
    </row>
    <row r="306" spans="1:14" s="111" customFormat="1" ht="13.5" thickBot="1">
      <c r="A306" s="49" t="s">
        <v>46</v>
      </c>
      <c r="B306" s="43">
        <v>46</v>
      </c>
      <c r="C306" s="45">
        <v>41.8</v>
      </c>
      <c r="D306" s="45">
        <v>11.6</v>
      </c>
      <c r="E306" s="12">
        <v>1.275</v>
      </c>
      <c r="F306" s="10">
        <v>1271</v>
      </c>
      <c r="G306" s="29">
        <v>1033</v>
      </c>
      <c r="H306" s="10">
        <v>663</v>
      </c>
      <c r="I306" s="13" t="s">
        <v>92</v>
      </c>
      <c r="J306" s="13" t="s">
        <v>92</v>
      </c>
      <c r="K306" s="13">
        <v>556</v>
      </c>
      <c r="L306" s="189">
        <f t="shared" si="5"/>
        <v>743.9602717902366</v>
      </c>
      <c r="M306" s="190"/>
      <c r="N306" s="191"/>
    </row>
    <row r="307" spans="1:14" s="111" customFormat="1" ht="13.5" thickBot="1">
      <c r="A307" s="83"/>
      <c r="B307" s="84"/>
      <c r="C307" s="85"/>
      <c r="D307" s="85"/>
      <c r="E307" s="75"/>
      <c r="F307" s="81"/>
      <c r="G307" s="81"/>
      <c r="H307" s="76"/>
      <c r="I307" s="82"/>
      <c r="J307" s="82"/>
      <c r="K307" s="76"/>
      <c r="L307" s="115"/>
      <c r="M307" s="115"/>
      <c r="N307" s="115"/>
    </row>
    <row r="308" spans="1:14" s="111" customFormat="1" ht="25.5" customHeight="1" thickBot="1">
      <c r="A308" s="184" t="s">
        <v>77</v>
      </c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6"/>
    </row>
    <row r="309" spans="1:14" s="111" customFormat="1" ht="12.75">
      <c r="A309" s="221" t="s">
        <v>178</v>
      </c>
      <c r="B309" s="223" t="s">
        <v>179</v>
      </c>
      <c r="C309" s="223" t="s">
        <v>180</v>
      </c>
      <c r="D309" s="223" t="s">
        <v>181</v>
      </c>
      <c r="E309" s="225" t="s">
        <v>182</v>
      </c>
      <c r="F309" s="223" t="s">
        <v>183</v>
      </c>
      <c r="G309" s="223"/>
      <c r="H309" s="223"/>
      <c r="I309" s="225" t="s">
        <v>185</v>
      </c>
      <c r="J309" s="225" t="s">
        <v>186</v>
      </c>
      <c r="K309" s="225" t="s">
        <v>187</v>
      </c>
      <c r="L309" s="159" t="s">
        <v>93</v>
      </c>
      <c r="M309" s="160" t="s">
        <v>94</v>
      </c>
      <c r="N309" s="161" t="s">
        <v>95</v>
      </c>
    </row>
    <row r="310" spans="1:14" s="111" customFormat="1" ht="13.5" thickBot="1">
      <c r="A310" s="222"/>
      <c r="B310" s="224"/>
      <c r="C310" s="224"/>
      <c r="D310" s="224"/>
      <c r="E310" s="226"/>
      <c r="F310" s="55" t="s">
        <v>9</v>
      </c>
      <c r="G310" s="55" t="s">
        <v>80</v>
      </c>
      <c r="H310" s="55" t="s">
        <v>10</v>
      </c>
      <c r="I310" s="226"/>
      <c r="J310" s="226"/>
      <c r="K310" s="226"/>
      <c r="L310" s="156">
        <f>$D$3</f>
        <v>70</v>
      </c>
      <c r="M310" s="157">
        <f>$F$3</f>
        <v>40</v>
      </c>
      <c r="N310" s="158">
        <f>$H$3</f>
        <v>20</v>
      </c>
    </row>
    <row r="311" spans="1:14" s="111" customFormat="1" ht="13.5" thickBot="1">
      <c r="A311" s="116" t="s">
        <v>78</v>
      </c>
      <c r="B311" s="128">
        <v>206</v>
      </c>
      <c r="C311" s="129">
        <v>10.8</v>
      </c>
      <c r="D311" s="129">
        <v>6.1</v>
      </c>
      <c r="E311" s="119">
        <v>1.289</v>
      </c>
      <c r="F311" s="117">
        <v>589</v>
      </c>
      <c r="G311" s="117">
        <v>478</v>
      </c>
      <c r="H311" s="117">
        <v>305</v>
      </c>
      <c r="I311" s="120">
        <v>400</v>
      </c>
      <c r="J311" s="120" t="s">
        <v>92</v>
      </c>
      <c r="K311" s="117">
        <v>315</v>
      </c>
      <c r="L311" s="175">
        <f>IF((($F$3-$H$3)/($D$3-$H$3))&lt;0.7,$F311*(($D$3-$F$3)/(LN(($D$3-$H$3)/($F$3-$H$3)))/((75-65)/LN((75-20)/(65-20))))^$E311,$F311*((($D$3+$F$3)/2-$H$3)/((75+65)/2-20))^$E311)</f>
        <v>342.7405548673643</v>
      </c>
      <c r="M311" s="176"/>
      <c r="N311" s="177"/>
    </row>
    <row r="312" spans="1:14" s="111" customFormat="1" ht="13.5" thickBot="1">
      <c r="A312" s="83"/>
      <c r="B312" s="84"/>
      <c r="C312" s="85"/>
      <c r="D312" s="85"/>
      <c r="E312" s="75"/>
      <c r="F312" s="81"/>
      <c r="G312" s="81"/>
      <c r="H312" s="76"/>
      <c r="I312" s="82"/>
      <c r="J312" s="82"/>
      <c r="K312" s="76"/>
      <c r="L312" s="115"/>
      <c r="M312" s="115"/>
      <c r="N312" s="115"/>
    </row>
    <row r="313" spans="1:14" s="111" customFormat="1" ht="27" thickBot="1">
      <c r="A313" s="184" t="s">
        <v>128</v>
      </c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6"/>
    </row>
    <row r="314" spans="1:14" s="111" customFormat="1" ht="12.75">
      <c r="A314" s="181" t="s">
        <v>178</v>
      </c>
      <c r="B314" s="187" t="s">
        <v>179</v>
      </c>
      <c r="C314" s="187" t="s">
        <v>180</v>
      </c>
      <c r="D314" s="187" t="s">
        <v>181</v>
      </c>
      <c r="E314" s="178" t="s">
        <v>182</v>
      </c>
      <c r="F314" s="187" t="s">
        <v>183</v>
      </c>
      <c r="G314" s="187"/>
      <c r="H314" s="187"/>
      <c r="I314" s="178" t="s">
        <v>185</v>
      </c>
      <c r="J314" s="178" t="s">
        <v>186</v>
      </c>
      <c r="K314" s="178" t="s">
        <v>187</v>
      </c>
      <c r="L314" s="159" t="s">
        <v>93</v>
      </c>
      <c r="M314" s="160" t="s">
        <v>94</v>
      </c>
      <c r="N314" s="161" t="s">
        <v>95</v>
      </c>
    </row>
    <row r="315" spans="1:14" s="111" customFormat="1" ht="13.5" thickBot="1">
      <c r="A315" s="182"/>
      <c r="B315" s="195"/>
      <c r="C315" s="195"/>
      <c r="D315" s="195"/>
      <c r="E315" s="179"/>
      <c r="F315" s="173" t="s">
        <v>9</v>
      </c>
      <c r="G315" s="173" t="s">
        <v>80</v>
      </c>
      <c r="H315" s="173" t="s">
        <v>10</v>
      </c>
      <c r="I315" s="179"/>
      <c r="J315" s="179"/>
      <c r="K315" s="179"/>
      <c r="L315" s="156">
        <f>$D$3</f>
        <v>70</v>
      </c>
      <c r="M315" s="157">
        <f>$F$3</f>
        <v>40</v>
      </c>
      <c r="N315" s="158">
        <f>$H$3</f>
        <v>20</v>
      </c>
    </row>
    <row r="316" spans="1:14" s="111" customFormat="1" ht="12.75">
      <c r="A316" s="123" t="s">
        <v>126</v>
      </c>
      <c r="B316" s="37">
        <v>54</v>
      </c>
      <c r="C316" s="44">
        <v>25.1</v>
      </c>
      <c r="D316" s="44">
        <v>7.7</v>
      </c>
      <c r="E316" s="14">
        <v>1.2</v>
      </c>
      <c r="F316" s="38">
        <v>690</v>
      </c>
      <c r="G316" s="38">
        <v>568</v>
      </c>
      <c r="H316" s="38">
        <v>374</v>
      </c>
      <c r="I316" s="124" t="s">
        <v>92</v>
      </c>
      <c r="J316" s="124" t="s">
        <v>92</v>
      </c>
      <c r="K316" s="38">
        <v>50</v>
      </c>
      <c r="L316" s="192">
        <f>IF((($F$3-$H$3)/($D$3-$H$3))&lt;0.7,$F316*(($D$3-$F$3)/(LN(($D$3-$H$3)/($F$3-$H$3)))/((75-65)/LN((75-20)/(65-20))))^$E316,$F316*((($D$3+$F$3)/2-$H$3)/((75+65)/2-20))^$E316)</f>
        <v>416.80737122149435</v>
      </c>
      <c r="M316" s="193"/>
      <c r="N316" s="194"/>
    </row>
    <row r="317" spans="1:14" s="111" customFormat="1" ht="13.5" thickBot="1">
      <c r="A317" s="88" t="s">
        <v>127</v>
      </c>
      <c r="B317" s="43">
        <v>54</v>
      </c>
      <c r="C317" s="45">
        <v>34</v>
      </c>
      <c r="D317" s="45">
        <v>10.4</v>
      </c>
      <c r="E317" s="12">
        <v>1.2</v>
      </c>
      <c r="F317" s="10">
        <v>933</v>
      </c>
      <c r="G317" s="10">
        <v>768</v>
      </c>
      <c r="H317" s="10">
        <v>505</v>
      </c>
      <c r="I317" s="30" t="s">
        <v>92</v>
      </c>
      <c r="J317" s="30" t="s">
        <v>92</v>
      </c>
      <c r="K317" s="10">
        <v>50</v>
      </c>
      <c r="L317" s="189">
        <f>IF((($F$3-$H$3)/($D$3-$H$3))&lt;0.7,$F317*(($D$3-$F$3)/(LN(($D$3-$H$3)/($F$3-$H$3)))/((75-65)/LN((75-20)/(65-20))))^$E317,$F317*((($D$3+$F$3)/2-$H$3)/((75+65)/2-20))^$E317)</f>
        <v>563.5960541299337</v>
      </c>
      <c r="M317" s="190"/>
      <c r="N317" s="191"/>
    </row>
    <row r="318" spans="1:14" s="111" customFormat="1" ht="13.5" thickBot="1">
      <c r="A318" s="83"/>
      <c r="B318" s="84"/>
      <c r="C318" s="85"/>
      <c r="D318" s="85"/>
      <c r="E318" s="75"/>
      <c r="F318" s="81"/>
      <c r="G318" s="81"/>
      <c r="H318" s="76"/>
      <c r="I318" s="82"/>
      <c r="J318" s="82"/>
      <c r="K318" s="76"/>
      <c r="L318" s="115"/>
      <c r="M318" s="115"/>
      <c r="N318" s="115"/>
    </row>
    <row r="319" spans="1:14" s="111" customFormat="1" ht="25.5" customHeight="1" thickBot="1">
      <c r="A319" s="184" t="s">
        <v>171</v>
      </c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6"/>
    </row>
    <row r="320" spans="1:14" s="111" customFormat="1" ht="12.75">
      <c r="A320" s="181" t="s">
        <v>178</v>
      </c>
      <c r="B320" s="187" t="s">
        <v>179</v>
      </c>
      <c r="C320" s="187" t="s">
        <v>180</v>
      </c>
      <c r="D320" s="187" t="s">
        <v>181</v>
      </c>
      <c r="E320" s="178" t="s">
        <v>182</v>
      </c>
      <c r="F320" s="187" t="s">
        <v>183</v>
      </c>
      <c r="G320" s="187"/>
      <c r="H320" s="187"/>
      <c r="I320" s="178" t="s">
        <v>185</v>
      </c>
      <c r="J320" s="178" t="s">
        <v>186</v>
      </c>
      <c r="K320" s="178" t="s">
        <v>187</v>
      </c>
      <c r="L320" s="159" t="s">
        <v>93</v>
      </c>
      <c r="M320" s="160" t="s">
        <v>94</v>
      </c>
      <c r="N320" s="161" t="s">
        <v>95</v>
      </c>
    </row>
    <row r="321" spans="1:14" s="111" customFormat="1" ht="13.5" thickBot="1">
      <c r="A321" s="182"/>
      <c r="B321" s="195"/>
      <c r="C321" s="195"/>
      <c r="D321" s="195"/>
      <c r="E321" s="179"/>
      <c r="F321" s="173" t="s">
        <v>9</v>
      </c>
      <c r="G321" s="173" t="s">
        <v>80</v>
      </c>
      <c r="H321" s="173" t="s">
        <v>10</v>
      </c>
      <c r="I321" s="179"/>
      <c r="J321" s="179"/>
      <c r="K321" s="179"/>
      <c r="L321" s="156">
        <f>$D$3</f>
        <v>70</v>
      </c>
      <c r="M321" s="157">
        <f>$F$3</f>
        <v>40</v>
      </c>
      <c r="N321" s="158">
        <f>$H$3</f>
        <v>20</v>
      </c>
    </row>
    <row r="322" spans="1:14" s="111" customFormat="1" ht="12.75">
      <c r="A322" s="123" t="s">
        <v>172</v>
      </c>
      <c r="B322" s="37">
        <v>54</v>
      </c>
      <c r="C322" s="44">
        <v>23.5</v>
      </c>
      <c r="D322" s="44">
        <v>6.9</v>
      </c>
      <c r="E322" s="14">
        <v>1.25</v>
      </c>
      <c r="F322" s="38">
        <v>675</v>
      </c>
      <c r="G322" s="38">
        <v>551</v>
      </c>
      <c r="H322" s="38">
        <v>356</v>
      </c>
      <c r="I322" s="124" t="s">
        <v>92</v>
      </c>
      <c r="J322" s="124" t="s">
        <v>92</v>
      </c>
      <c r="K322" s="38">
        <v>50</v>
      </c>
      <c r="L322" s="192">
        <f>IF((($F$3-$H$3)/($D$3-$H$3))&lt;0.7,$F322*(($D$3-$F$3)/(LN(($D$3-$H$3)/($F$3-$H$3)))/((75-65)/LN((75-20)/(65-20))))^$E322,$F322*((($D$3+$F$3)/2-$H$3)/((75+65)/2-20))^$E322)</f>
        <v>399.27182858820584</v>
      </c>
      <c r="M322" s="193"/>
      <c r="N322" s="194"/>
    </row>
    <row r="323" spans="1:14" s="111" customFormat="1" ht="13.5" thickBot="1">
      <c r="A323" s="88" t="s">
        <v>173</v>
      </c>
      <c r="B323" s="43">
        <v>54</v>
      </c>
      <c r="C323" s="45">
        <v>31.9</v>
      </c>
      <c r="D323" s="45">
        <v>9.3</v>
      </c>
      <c r="E323" s="12">
        <v>1.25</v>
      </c>
      <c r="F323" s="10">
        <v>914</v>
      </c>
      <c r="G323" s="10">
        <v>746</v>
      </c>
      <c r="H323" s="10">
        <v>483</v>
      </c>
      <c r="I323" s="30" t="s">
        <v>92</v>
      </c>
      <c r="J323" s="30" t="s">
        <v>92</v>
      </c>
      <c r="K323" s="10">
        <v>50</v>
      </c>
      <c r="L323" s="189">
        <f>IF((($F$3-$H$3)/($D$3-$H$3))&lt;0.7,$F323*(($D$3-$F$3)/(LN(($D$3-$H$3)/($F$3-$H$3)))/((75-65)/LN((75-20)/(65-20))))^$E323,$F323*((($D$3+$F$3)/2-$H$3)/((75+65)/2-20))^$E323)</f>
        <v>540.6436315994373</v>
      </c>
      <c r="M323" s="190"/>
      <c r="N323" s="191"/>
    </row>
    <row r="324" spans="1:14" s="111" customFormat="1" ht="13.5" thickBot="1">
      <c r="A324" s="83"/>
      <c r="B324" s="84"/>
      <c r="C324" s="85"/>
      <c r="D324" s="85"/>
      <c r="E324" s="75"/>
      <c r="F324" s="81"/>
      <c r="G324" s="81"/>
      <c r="H324" s="76"/>
      <c r="I324" s="82"/>
      <c r="J324" s="82"/>
      <c r="K324" s="76"/>
      <c r="L324" s="115"/>
      <c r="M324" s="115"/>
      <c r="N324" s="115"/>
    </row>
    <row r="325" spans="1:14" s="111" customFormat="1" ht="25.5" customHeight="1" thickBot="1">
      <c r="A325" s="184" t="s">
        <v>38</v>
      </c>
      <c r="B325" s="185"/>
      <c r="C325" s="185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  <c r="N325" s="186"/>
    </row>
    <row r="326" spans="1:14" s="111" customFormat="1" ht="12.75">
      <c r="A326" s="181" t="s">
        <v>178</v>
      </c>
      <c r="B326" s="178" t="s">
        <v>179</v>
      </c>
      <c r="C326" s="178" t="s">
        <v>180</v>
      </c>
      <c r="D326" s="178" t="s">
        <v>181</v>
      </c>
      <c r="E326" s="178" t="s">
        <v>182</v>
      </c>
      <c r="F326" s="180" t="s">
        <v>183</v>
      </c>
      <c r="G326" s="180"/>
      <c r="H326" s="180"/>
      <c r="I326" s="178" t="s">
        <v>185</v>
      </c>
      <c r="J326" s="178" t="s">
        <v>186</v>
      </c>
      <c r="K326" s="178" t="s">
        <v>187</v>
      </c>
      <c r="L326" s="159" t="s">
        <v>93</v>
      </c>
      <c r="M326" s="160" t="s">
        <v>94</v>
      </c>
      <c r="N326" s="161" t="s">
        <v>95</v>
      </c>
    </row>
    <row r="327" spans="1:14" s="111" customFormat="1" ht="13.5" thickBot="1">
      <c r="A327" s="182"/>
      <c r="B327" s="179"/>
      <c r="C327" s="179"/>
      <c r="D327" s="179"/>
      <c r="E327" s="179"/>
      <c r="F327" s="166" t="s">
        <v>9</v>
      </c>
      <c r="G327" s="166" t="s">
        <v>80</v>
      </c>
      <c r="H327" s="166" t="s">
        <v>10</v>
      </c>
      <c r="I327" s="179"/>
      <c r="J327" s="179"/>
      <c r="K327" s="183"/>
      <c r="L327" s="156">
        <f>$D$3</f>
        <v>70</v>
      </c>
      <c r="M327" s="157">
        <f>$F$3</f>
        <v>40</v>
      </c>
      <c r="N327" s="158">
        <f>$H$3</f>
        <v>20</v>
      </c>
    </row>
    <row r="328" spans="1:14" s="111" customFormat="1" ht="12.75">
      <c r="A328" s="93" t="s">
        <v>29</v>
      </c>
      <c r="B328" s="69">
        <v>37</v>
      </c>
      <c r="C328" s="70">
        <v>6.4</v>
      </c>
      <c r="D328" s="70">
        <v>4.5</v>
      </c>
      <c r="E328" s="3">
        <v>1.26</v>
      </c>
      <c r="F328" s="2">
        <v>312</v>
      </c>
      <c r="G328" s="2">
        <v>254</v>
      </c>
      <c r="H328" s="2">
        <v>164</v>
      </c>
      <c r="I328" s="87">
        <v>300</v>
      </c>
      <c r="J328" s="87">
        <v>200</v>
      </c>
      <c r="K328" s="96">
        <v>429</v>
      </c>
      <c r="L328" s="192">
        <f aca="true" t="shared" si="6" ref="L328:L333">IF((($F$3-$H$3)/($D$3-$H$3))&lt;0.7,$F328*(($D$3-$F$3)/(LN(($D$3-$H$3)/($F$3-$H$3)))/((75-65)/LN((75-20)/(65-20))))^$E328,$F328*((($D$3+$F$3)/2-$H$3)/((75+65)/2-20))^$E328)</f>
        <v>183.77871438964593</v>
      </c>
      <c r="M328" s="193"/>
      <c r="N328" s="194"/>
    </row>
    <row r="329" spans="1:14" s="111" customFormat="1" ht="12.75">
      <c r="A329" s="92" t="s">
        <v>30</v>
      </c>
      <c r="B329" s="50">
        <v>37</v>
      </c>
      <c r="C329" s="51">
        <v>7.3</v>
      </c>
      <c r="D329" s="51">
        <v>5</v>
      </c>
      <c r="E329" s="8">
        <v>1.26</v>
      </c>
      <c r="F329" s="6">
        <v>366</v>
      </c>
      <c r="G329" s="6">
        <v>298</v>
      </c>
      <c r="H329" s="6">
        <v>192</v>
      </c>
      <c r="I329" s="21">
        <v>400</v>
      </c>
      <c r="J329" s="21">
        <v>300</v>
      </c>
      <c r="K329" s="25">
        <v>529</v>
      </c>
      <c r="L329" s="196">
        <f t="shared" si="6"/>
        <v>215.5865688032385</v>
      </c>
      <c r="M329" s="197"/>
      <c r="N329" s="198"/>
    </row>
    <row r="330" spans="1:14" s="111" customFormat="1" ht="12.75">
      <c r="A330" s="17" t="s">
        <v>31</v>
      </c>
      <c r="B330" s="50">
        <v>37</v>
      </c>
      <c r="C330" s="51">
        <v>10.2</v>
      </c>
      <c r="D330" s="51">
        <v>7.1</v>
      </c>
      <c r="E330" s="35">
        <v>1.277</v>
      </c>
      <c r="F330" s="6">
        <v>486</v>
      </c>
      <c r="G330" s="6">
        <v>395</v>
      </c>
      <c r="H330" s="6">
        <v>253</v>
      </c>
      <c r="I330" s="21">
        <v>500</v>
      </c>
      <c r="J330" s="21">
        <v>300</v>
      </c>
      <c r="K330" s="94">
        <v>429</v>
      </c>
      <c r="L330" s="196">
        <f t="shared" si="6"/>
        <v>284.2337251597824</v>
      </c>
      <c r="M330" s="197"/>
      <c r="N330" s="198"/>
    </row>
    <row r="331" spans="1:14" s="111" customFormat="1" ht="12.75">
      <c r="A331" s="17" t="s">
        <v>32</v>
      </c>
      <c r="B331" s="50">
        <v>37</v>
      </c>
      <c r="C331" s="51">
        <v>11.6</v>
      </c>
      <c r="D331" s="51">
        <v>7.9</v>
      </c>
      <c r="E331" s="35">
        <v>1.277</v>
      </c>
      <c r="F331" s="6">
        <v>569</v>
      </c>
      <c r="G331" s="6">
        <v>462</v>
      </c>
      <c r="H331" s="6">
        <v>296</v>
      </c>
      <c r="I331" s="21">
        <v>600</v>
      </c>
      <c r="J331" s="21">
        <v>400</v>
      </c>
      <c r="K331" s="94">
        <v>529</v>
      </c>
      <c r="L331" s="196">
        <f t="shared" si="6"/>
        <v>332.77569879818145</v>
      </c>
      <c r="M331" s="197"/>
      <c r="N331" s="198"/>
    </row>
    <row r="332" spans="1:14" s="111" customFormat="1" ht="12.75">
      <c r="A332" s="17" t="s">
        <v>33</v>
      </c>
      <c r="B332" s="50">
        <v>37</v>
      </c>
      <c r="C332" s="51">
        <v>15.2</v>
      </c>
      <c r="D332" s="51">
        <v>10.7</v>
      </c>
      <c r="E332" s="8">
        <v>1.26</v>
      </c>
      <c r="F332" s="6">
        <v>722</v>
      </c>
      <c r="G332" s="6">
        <v>588</v>
      </c>
      <c r="H332" s="6">
        <v>379</v>
      </c>
      <c r="I332" s="21">
        <v>700</v>
      </c>
      <c r="J332" s="21">
        <v>500</v>
      </c>
      <c r="K332" s="25">
        <v>429</v>
      </c>
      <c r="L332" s="196">
        <f t="shared" si="6"/>
        <v>425.2827941965524</v>
      </c>
      <c r="M332" s="197"/>
      <c r="N332" s="198"/>
    </row>
    <row r="333" spans="1:14" s="111" customFormat="1" ht="13.5" thickBot="1">
      <c r="A333" s="26" t="s">
        <v>34</v>
      </c>
      <c r="B333" s="52">
        <v>37</v>
      </c>
      <c r="C333" s="53">
        <v>17.3</v>
      </c>
      <c r="D333" s="53">
        <v>11.8</v>
      </c>
      <c r="E333" s="12">
        <v>1.26</v>
      </c>
      <c r="F333" s="10">
        <v>846</v>
      </c>
      <c r="G333" s="10">
        <v>689</v>
      </c>
      <c r="H333" s="10">
        <v>444</v>
      </c>
      <c r="I333" s="32">
        <v>900</v>
      </c>
      <c r="J333" s="32">
        <v>600</v>
      </c>
      <c r="K333" s="95">
        <v>529</v>
      </c>
      <c r="L333" s="189">
        <f t="shared" si="6"/>
        <v>498.3230524796168</v>
      </c>
      <c r="M333" s="190"/>
      <c r="N333" s="191"/>
    </row>
    <row r="334" spans="1:14" s="111" customFormat="1" ht="12.75">
      <c r="A334" s="147" t="s">
        <v>184</v>
      </c>
      <c r="B334" s="84"/>
      <c r="C334" s="85"/>
      <c r="D334" s="85"/>
      <c r="E334" s="75"/>
      <c r="F334" s="81"/>
      <c r="G334" s="81"/>
      <c r="H334" s="76"/>
      <c r="I334" s="82"/>
      <c r="J334" s="82"/>
      <c r="K334" s="76"/>
      <c r="L334" s="115"/>
      <c r="M334" s="115"/>
      <c r="N334" s="115"/>
    </row>
    <row r="335" spans="1:14" s="111" customFormat="1" ht="13.5" thickBot="1">
      <c r="A335" s="147"/>
      <c r="B335" s="84"/>
      <c r="C335" s="85"/>
      <c r="D335" s="85"/>
      <c r="E335" s="75"/>
      <c r="F335" s="81"/>
      <c r="G335" s="81"/>
      <c r="H335" s="76"/>
      <c r="I335" s="82"/>
      <c r="J335" s="82"/>
      <c r="K335" s="76"/>
      <c r="L335" s="115"/>
      <c r="M335" s="115"/>
      <c r="N335" s="115"/>
    </row>
    <row r="336" spans="1:14" s="111" customFormat="1" ht="25.5" customHeight="1" thickBot="1">
      <c r="A336" s="184" t="s">
        <v>39</v>
      </c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6"/>
    </row>
    <row r="337" spans="1:14" s="111" customFormat="1" ht="12.75">
      <c r="A337" s="229" t="s">
        <v>178</v>
      </c>
      <c r="B337" s="217" t="s">
        <v>179</v>
      </c>
      <c r="C337" s="217" t="s">
        <v>180</v>
      </c>
      <c r="D337" s="217" t="s">
        <v>181</v>
      </c>
      <c r="E337" s="217" t="s">
        <v>182</v>
      </c>
      <c r="F337" s="219" t="s">
        <v>183</v>
      </c>
      <c r="G337" s="219"/>
      <c r="H337" s="219"/>
      <c r="I337" s="217" t="s">
        <v>185</v>
      </c>
      <c r="J337" s="217" t="s">
        <v>186</v>
      </c>
      <c r="K337" s="217" t="s">
        <v>187</v>
      </c>
      <c r="L337" s="159" t="s">
        <v>93</v>
      </c>
      <c r="M337" s="160" t="s">
        <v>94</v>
      </c>
      <c r="N337" s="161" t="s">
        <v>95</v>
      </c>
    </row>
    <row r="338" spans="1:14" s="111" customFormat="1" ht="13.5" thickBot="1">
      <c r="A338" s="230"/>
      <c r="B338" s="218"/>
      <c r="C338" s="218"/>
      <c r="D338" s="218"/>
      <c r="E338" s="218"/>
      <c r="F338" s="172" t="s">
        <v>9</v>
      </c>
      <c r="G338" s="172" t="s">
        <v>80</v>
      </c>
      <c r="H338" s="172" t="s">
        <v>10</v>
      </c>
      <c r="I338" s="218"/>
      <c r="J338" s="218"/>
      <c r="K338" s="228"/>
      <c r="L338" s="156">
        <f>$D$3</f>
        <v>70</v>
      </c>
      <c r="M338" s="157">
        <f>$F$3</f>
        <v>40</v>
      </c>
      <c r="N338" s="158">
        <f>$H$3</f>
        <v>20</v>
      </c>
    </row>
    <row r="339" spans="1:14" s="111" customFormat="1" ht="12.75">
      <c r="A339" s="89" t="s">
        <v>29</v>
      </c>
      <c r="B339" s="46">
        <v>78</v>
      </c>
      <c r="C339" s="47">
        <v>6.6</v>
      </c>
      <c r="D339" s="47">
        <v>4.5</v>
      </c>
      <c r="E339" s="3">
        <v>1.263</v>
      </c>
      <c r="F339" s="2">
        <v>315.744</v>
      </c>
      <c r="G339" s="2">
        <v>257</v>
      </c>
      <c r="H339" s="2">
        <v>165.63043244297867</v>
      </c>
      <c r="I339" s="87">
        <v>300</v>
      </c>
      <c r="J339" s="87">
        <v>200</v>
      </c>
      <c r="K339" s="4">
        <v>443</v>
      </c>
      <c r="L339" s="192">
        <f aca="true" t="shared" si="7" ref="L339:L344">IF((($F$3-$H$3)/($D$3-$H$3))&lt;0.7,$F339*(($D$3-$F$3)/(LN(($D$3-$H$3)/($F$3-$H$3)))/((75-65)/LN((75-20)/(65-20))))^$E339,$F339*((($D$3+$F$3)/2-$H$3)/((75+65)/2-20))^$E339)</f>
        <v>185.7498353111054</v>
      </c>
      <c r="M339" s="193"/>
      <c r="N339" s="194"/>
    </row>
    <row r="340" spans="1:14" s="111" customFormat="1" ht="12.75">
      <c r="A340" s="48" t="s">
        <v>30</v>
      </c>
      <c r="B340" s="39">
        <v>102</v>
      </c>
      <c r="C340" s="41">
        <v>7.5</v>
      </c>
      <c r="D340" s="41">
        <v>5</v>
      </c>
      <c r="E340" s="8">
        <v>1.263</v>
      </c>
      <c r="F340" s="6">
        <v>370.392</v>
      </c>
      <c r="G340" s="6">
        <v>302</v>
      </c>
      <c r="H340" s="6">
        <v>194.2972380581096</v>
      </c>
      <c r="I340" s="21">
        <v>400</v>
      </c>
      <c r="J340" s="21">
        <v>300</v>
      </c>
      <c r="K340" s="9">
        <v>546</v>
      </c>
      <c r="L340" s="196">
        <f t="shared" si="7"/>
        <v>217.8988452687967</v>
      </c>
      <c r="M340" s="197"/>
      <c r="N340" s="198"/>
    </row>
    <row r="341" spans="1:14" s="111" customFormat="1" ht="12.75">
      <c r="A341" s="33" t="s">
        <v>31</v>
      </c>
      <c r="B341" s="39">
        <v>78</v>
      </c>
      <c r="C341" s="41">
        <v>10.4</v>
      </c>
      <c r="D341" s="41">
        <v>7.3</v>
      </c>
      <c r="E341" s="35">
        <v>1.272</v>
      </c>
      <c r="F341" s="6">
        <v>491.832</v>
      </c>
      <c r="G341" s="6">
        <v>400</v>
      </c>
      <c r="H341" s="6">
        <v>256.8178301195999</v>
      </c>
      <c r="I341" s="21">
        <v>500</v>
      </c>
      <c r="J341" s="21">
        <v>300</v>
      </c>
      <c r="K341" s="22">
        <v>443</v>
      </c>
      <c r="L341" s="196">
        <f t="shared" si="7"/>
        <v>288.24929905127675</v>
      </c>
      <c r="M341" s="197"/>
      <c r="N341" s="198"/>
    </row>
    <row r="342" spans="1:14" s="111" customFormat="1" ht="12.75">
      <c r="A342" s="33" t="s">
        <v>32</v>
      </c>
      <c r="B342" s="39">
        <v>102</v>
      </c>
      <c r="C342" s="41">
        <v>11.8</v>
      </c>
      <c r="D342" s="41">
        <v>8</v>
      </c>
      <c r="E342" s="35">
        <v>1.272</v>
      </c>
      <c r="F342" s="6">
        <v>575.828</v>
      </c>
      <c r="G342" s="6">
        <v>468</v>
      </c>
      <c r="H342" s="6">
        <v>300.6776653046344</v>
      </c>
      <c r="I342" s="21">
        <v>600</v>
      </c>
      <c r="J342" s="21">
        <v>400</v>
      </c>
      <c r="K342" s="22">
        <v>546</v>
      </c>
      <c r="L342" s="196">
        <f t="shared" si="7"/>
        <v>337.47706000036305</v>
      </c>
      <c r="M342" s="197"/>
      <c r="N342" s="198"/>
    </row>
    <row r="343" spans="1:14" s="111" customFormat="1" ht="12.75">
      <c r="A343" s="33" t="s">
        <v>33</v>
      </c>
      <c r="B343" s="39">
        <v>78</v>
      </c>
      <c r="C343" s="41">
        <v>15.6</v>
      </c>
      <c r="D343" s="41">
        <v>10.9</v>
      </c>
      <c r="E343" s="8">
        <v>1.259</v>
      </c>
      <c r="F343" s="6">
        <v>741.4939999999999</v>
      </c>
      <c r="G343" s="6">
        <v>604</v>
      </c>
      <c r="H343" s="6">
        <v>389.7625117916199</v>
      </c>
      <c r="I343" s="21">
        <v>700</v>
      </c>
      <c r="J343" s="21">
        <v>500</v>
      </c>
      <c r="K343" s="9">
        <v>443</v>
      </c>
      <c r="L343" s="196">
        <f t="shared" si="7"/>
        <v>436.948934198401</v>
      </c>
      <c r="M343" s="197"/>
      <c r="N343" s="198"/>
    </row>
    <row r="344" spans="1:14" s="111" customFormat="1" ht="13.5" thickBot="1">
      <c r="A344" s="49" t="s">
        <v>34</v>
      </c>
      <c r="B344" s="43">
        <v>102</v>
      </c>
      <c r="C344" s="45">
        <v>17.7</v>
      </c>
      <c r="D344" s="45">
        <v>12</v>
      </c>
      <c r="E344" s="12">
        <v>1.259</v>
      </c>
      <c r="F344" s="10">
        <v>868.8419999999999</v>
      </c>
      <c r="G344" s="10">
        <v>708</v>
      </c>
      <c r="H344" s="10">
        <v>456.7023337613718</v>
      </c>
      <c r="I344" s="32">
        <v>900</v>
      </c>
      <c r="J344" s="32">
        <v>600</v>
      </c>
      <c r="K344" s="13">
        <v>546</v>
      </c>
      <c r="L344" s="189">
        <f t="shared" si="7"/>
        <v>511.99279547347265</v>
      </c>
      <c r="M344" s="190"/>
      <c r="N344" s="191"/>
    </row>
    <row r="345" spans="1:14" s="111" customFormat="1" ht="12.75">
      <c r="A345" s="147" t="s">
        <v>184</v>
      </c>
      <c r="B345" s="84"/>
      <c r="C345" s="85"/>
      <c r="D345" s="85"/>
      <c r="E345" s="75"/>
      <c r="F345" s="81"/>
      <c r="G345" s="81"/>
      <c r="H345" s="76"/>
      <c r="I345" s="82"/>
      <c r="J345" s="82"/>
      <c r="K345" s="76"/>
      <c r="L345" s="115"/>
      <c r="M345" s="115"/>
      <c r="N345" s="115"/>
    </row>
    <row r="346" spans="1:14" s="111" customFormat="1" ht="13.5" thickBot="1">
      <c r="A346" s="147"/>
      <c r="B346" s="84"/>
      <c r="C346" s="85"/>
      <c r="D346" s="85"/>
      <c r="E346" s="75"/>
      <c r="F346" s="81"/>
      <c r="G346" s="81"/>
      <c r="H346" s="76"/>
      <c r="I346" s="82"/>
      <c r="J346" s="82"/>
      <c r="K346" s="76"/>
      <c r="L346" s="115"/>
      <c r="M346" s="115"/>
      <c r="N346" s="115"/>
    </row>
    <row r="347" spans="1:14" s="111" customFormat="1" ht="27" thickBot="1">
      <c r="A347" s="184" t="s">
        <v>37</v>
      </c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6"/>
    </row>
    <row r="348" spans="1:14" s="111" customFormat="1" ht="12.75">
      <c r="A348" s="204" t="s">
        <v>178</v>
      </c>
      <c r="B348" s="202" t="s">
        <v>179</v>
      </c>
      <c r="C348" s="202" t="s">
        <v>180</v>
      </c>
      <c r="D348" s="202" t="s">
        <v>181</v>
      </c>
      <c r="E348" s="202" t="s">
        <v>182</v>
      </c>
      <c r="F348" s="208" t="s">
        <v>183</v>
      </c>
      <c r="G348" s="208"/>
      <c r="H348" s="208"/>
      <c r="I348" s="202" t="s">
        <v>185</v>
      </c>
      <c r="J348" s="202" t="s">
        <v>186</v>
      </c>
      <c r="K348" s="202" t="s">
        <v>187</v>
      </c>
      <c r="L348" s="159" t="s">
        <v>93</v>
      </c>
      <c r="M348" s="160" t="s">
        <v>94</v>
      </c>
      <c r="N348" s="161" t="s">
        <v>95</v>
      </c>
    </row>
    <row r="349" spans="1:14" s="111" customFormat="1" ht="13.5" thickBot="1">
      <c r="A349" s="182"/>
      <c r="B349" s="179"/>
      <c r="C349" s="179"/>
      <c r="D349" s="179"/>
      <c r="E349" s="179"/>
      <c r="F349" s="166" t="s">
        <v>9</v>
      </c>
      <c r="G349" s="166" t="s">
        <v>80</v>
      </c>
      <c r="H349" s="166" t="s">
        <v>10</v>
      </c>
      <c r="I349" s="179"/>
      <c r="J349" s="179"/>
      <c r="K349" s="183"/>
      <c r="L349" s="156">
        <f>$D$3</f>
        <v>70</v>
      </c>
      <c r="M349" s="157">
        <f>$F$3</f>
        <v>40</v>
      </c>
      <c r="N349" s="158">
        <f>$H$3</f>
        <v>20</v>
      </c>
    </row>
    <row r="350" spans="1:14" s="111" customFormat="1" ht="12.75">
      <c r="A350" s="93" t="s">
        <v>35</v>
      </c>
      <c r="B350" s="69">
        <v>35</v>
      </c>
      <c r="C350" s="70">
        <v>8</v>
      </c>
      <c r="D350" s="70">
        <v>4.4</v>
      </c>
      <c r="E350" s="3">
        <v>1.172</v>
      </c>
      <c r="F350" s="2">
        <v>386</v>
      </c>
      <c r="G350" s="2">
        <v>319</v>
      </c>
      <c r="H350" s="2">
        <v>212</v>
      </c>
      <c r="I350" s="87">
        <v>400</v>
      </c>
      <c r="J350" s="87">
        <v>300</v>
      </c>
      <c r="K350" s="4">
        <v>565</v>
      </c>
      <c r="L350" s="192">
        <f>IF((($F$3-$H$3)/($D$3-$H$3))&lt;0.7,$F350*(($D$3-$F$3)/(LN(($D$3-$H$3)/($F$3-$H$3)))/((75-65)/LN((75-20)/(65-20))))^$E350,$F350*((($D$3+$F$3)/2-$H$3)/((75+65)/2-20))^$E350)</f>
        <v>235.92914351686636</v>
      </c>
      <c r="M350" s="193"/>
      <c r="N350" s="194"/>
    </row>
    <row r="351" spans="1:14" s="111" customFormat="1" ht="12.75">
      <c r="A351" s="17" t="s">
        <v>36</v>
      </c>
      <c r="B351" s="50">
        <v>35</v>
      </c>
      <c r="C351" s="51">
        <v>12.5</v>
      </c>
      <c r="D351" s="51">
        <v>7</v>
      </c>
      <c r="E351" s="8">
        <v>1.272</v>
      </c>
      <c r="F351" s="6">
        <v>643</v>
      </c>
      <c r="G351" s="6">
        <v>523</v>
      </c>
      <c r="H351" s="6">
        <v>336</v>
      </c>
      <c r="I351" s="21">
        <v>600</v>
      </c>
      <c r="J351" s="21">
        <v>400</v>
      </c>
      <c r="K351" s="9">
        <v>565</v>
      </c>
      <c r="L351" s="196">
        <f>IF((($F$3-$H$3)/($D$3-$H$3))&lt;0.7,$F351*(($D$3-$F$3)/(LN(($D$3-$H$3)/($F$3-$H$3)))/((75-65)/LN((75-20)/(65-20))))^$E351,$F351*((($D$3+$F$3)/2-$H$3)/((75+65)/2-20))^$E351)</f>
        <v>376.8447341571328</v>
      </c>
      <c r="M351" s="197"/>
      <c r="N351" s="198"/>
    </row>
    <row r="352" spans="1:14" s="111" customFormat="1" ht="13.5" thickBot="1">
      <c r="A352" s="26" t="s">
        <v>26</v>
      </c>
      <c r="B352" s="52">
        <v>35</v>
      </c>
      <c r="C352" s="53">
        <v>18.9</v>
      </c>
      <c r="D352" s="53">
        <v>10.6</v>
      </c>
      <c r="E352" s="12">
        <v>1.408</v>
      </c>
      <c r="F352" s="10">
        <v>996</v>
      </c>
      <c r="G352" s="10">
        <v>792</v>
      </c>
      <c r="H352" s="10">
        <v>485</v>
      </c>
      <c r="I352" s="32">
        <v>1000</v>
      </c>
      <c r="J352" s="32">
        <v>700</v>
      </c>
      <c r="K352" s="13">
        <v>565</v>
      </c>
      <c r="L352" s="189">
        <f>IF((($F$3-$H$3)/($D$3-$H$3))&lt;0.7,$F352*(($D$3-$F$3)/(LN(($D$3-$H$3)/($F$3-$H$3)))/((75-65)/LN((75-20)/(65-20))))^$E352,$F352*((($D$3+$F$3)/2-$H$3)/((75+65)/2-20))^$E352)</f>
        <v>551.3160008692525</v>
      </c>
      <c r="M352" s="190"/>
      <c r="N352" s="191"/>
    </row>
    <row r="353" spans="1:14" s="111" customFormat="1" ht="12.75">
      <c r="A353" s="147" t="s">
        <v>184</v>
      </c>
      <c r="B353" s="84"/>
      <c r="C353" s="85"/>
      <c r="D353" s="85"/>
      <c r="E353" s="75"/>
      <c r="F353" s="81"/>
      <c r="G353" s="81"/>
      <c r="H353" s="76"/>
      <c r="I353" s="82"/>
      <c r="J353" s="82"/>
      <c r="K353" s="76"/>
      <c r="L353" s="115"/>
      <c r="M353" s="115"/>
      <c r="N353" s="115"/>
    </row>
    <row r="354" spans="1:14" s="111" customFormat="1" ht="13.5" thickBot="1">
      <c r="A354" s="147"/>
      <c r="B354" s="84"/>
      <c r="C354" s="85"/>
      <c r="D354" s="85"/>
      <c r="E354" s="75"/>
      <c r="F354" s="81"/>
      <c r="G354" s="81"/>
      <c r="H354" s="76"/>
      <c r="I354" s="82"/>
      <c r="J354" s="82"/>
      <c r="K354" s="76"/>
      <c r="L354" s="115"/>
      <c r="M354" s="115"/>
      <c r="N354" s="115"/>
    </row>
    <row r="355" spans="1:14" s="111" customFormat="1" ht="25.5" customHeight="1" thickBot="1">
      <c r="A355" s="236" t="s">
        <v>166</v>
      </c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8"/>
    </row>
    <row r="356" spans="1:14" s="111" customFormat="1" ht="12.75">
      <c r="A356" s="220" t="s">
        <v>178</v>
      </c>
      <c r="B356" s="178" t="s">
        <v>179</v>
      </c>
      <c r="C356" s="178" t="s">
        <v>180</v>
      </c>
      <c r="D356" s="178" t="s">
        <v>181</v>
      </c>
      <c r="E356" s="178" t="s">
        <v>182</v>
      </c>
      <c r="F356" s="180" t="s">
        <v>183</v>
      </c>
      <c r="G356" s="180"/>
      <c r="H356" s="180"/>
      <c r="I356" s="210" t="s">
        <v>185</v>
      </c>
      <c r="J356" s="178" t="s">
        <v>186</v>
      </c>
      <c r="K356" s="231" t="s">
        <v>187</v>
      </c>
      <c r="L356" s="159" t="s">
        <v>93</v>
      </c>
      <c r="M356" s="160" t="s">
        <v>94</v>
      </c>
      <c r="N356" s="161" t="s">
        <v>95</v>
      </c>
    </row>
    <row r="357" spans="1:14" s="111" customFormat="1" ht="13.5" thickBot="1">
      <c r="A357" s="207"/>
      <c r="B357" s="199"/>
      <c r="C357" s="199"/>
      <c r="D357" s="199"/>
      <c r="E357" s="199"/>
      <c r="F357" s="165" t="s">
        <v>9</v>
      </c>
      <c r="G357" s="165" t="s">
        <v>80</v>
      </c>
      <c r="H357" s="165" t="s">
        <v>10</v>
      </c>
      <c r="I357" s="210"/>
      <c r="J357" s="199"/>
      <c r="K357" s="232"/>
      <c r="L357" s="156">
        <f>$D$3</f>
        <v>70</v>
      </c>
      <c r="M357" s="157">
        <f>$F$3</f>
        <v>40</v>
      </c>
      <c r="N357" s="158">
        <f>$H$3</f>
        <v>20</v>
      </c>
    </row>
    <row r="358" spans="1:14" s="111" customFormat="1" ht="12.75">
      <c r="A358" s="170" t="s">
        <v>167</v>
      </c>
      <c r="B358" s="37">
        <v>35</v>
      </c>
      <c r="C358" s="37">
        <v>9</v>
      </c>
      <c r="D358" s="37">
        <v>4.3</v>
      </c>
      <c r="E358" s="14">
        <v>1.26</v>
      </c>
      <c r="F358" s="38">
        <v>415</v>
      </c>
      <c r="G358" s="38">
        <v>338</v>
      </c>
      <c r="H358" s="38">
        <v>218</v>
      </c>
      <c r="I358" s="15" t="s">
        <v>130</v>
      </c>
      <c r="J358" s="15" t="s">
        <v>130</v>
      </c>
      <c r="K358" s="150">
        <v>50</v>
      </c>
      <c r="L358" s="192">
        <f>IF((($F$3-$H$3)/($D$3-$H$3))&lt;0.7,$F358*(($D$3-$F$3)/(LN(($D$3-$H$3)/($F$3-$H$3)))/((75-65)/LN((75-20)/(65-20))))^$E358,$F358*((($D$3+$F$3)/2-$H$3)/((75+65)/2-20))^$E358)</f>
        <v>244.44925151186877</v>
      </c>
      <c r="M358" s="193"/>
      <c r="N358" s="194"/>
    </row>
    <row r="359" spans="1:14" s="111" customFormat="1" ht="12.75">
      <c r="A359" s="5" t="s">
        <v>168</v>
      </c>
      <c r="B359" s="39">
        <v>35</v>
      </c>
      <c r="C359" s="39">
        <v>13.3</v>
      </c>
      <c r="D359" s="39">
        <v>6.9</v>
      </c>
      <c r="E359" s="8">
        <v>1.26</v>
      </c>
      <c r="F359" s="6">
        <v>660</v>
      </c>
      <c r="G359" s="6">
        <v>538</v>
      </c>
      <c r="H359" s="6">
        <v>347</v>
      </c>
      <c r="I359" s="21" t="s">
        <v>130</v>
      </c>
      <c r="J359" s="21" t="s">
        <v>130</v>
      </c>
      <c r="K359" s="151">
        <v>50</v>
      </c>
      <c r="L359" s="196">
        <f>IF((($F$3-$H$3)/($D$3-$H$3))&lt;0.7,$F359*(($D$3-$F$3)/(LN(($D$3-$H$3)/($F$3-$H$3)))/((75-65)/LN((75-20)/(65-20))))^$E359,$F359*((($D$3+$F$3)/2-$H$3)/((75+65)/2-20))^$E359)</f>
        <v>388.76266505502025</v>
      </c>
      <c r="M359" s="197"/>
      <c r="N359" s="198"/>
    </row>
    <row r="360" spans="1:14" s="111" customFormat="1" ht="13.5" thickBot="1">
      <c r="A360" s="42" t="s">
        <v>26</v>
      </c>
      <c r="B360" s="43">
        <v>35</v>
      </c>
      <c r="C360" s="43">
        <v>18.8</v>
      </c>
      <c r="D360" s="43">
        <v>10.2</v>
      </c>
      <c r="E360" s="54">
        <v>1.26</v>
      </c>
      <c r="F360" s="10">
        <v>982</v>
      </c>
      <c r="G360" s="10">
        <v>800</v>
      </c>
      <c r="H360" s="10">
        <v>516</v>
      </c>
      <c r="I360" s="32" t="s">
        <v>130</v>
      </c>
      <c r="J360" s="32" t="s">
        <v>130</v>
      </c>
      <c r="K360" s="152">
        <v>50</v>
      </c>
      <c r="L360" s="189">
        <f>IF((($F$3-$H$3)/($D$3-$H$3))&lt;0.7,$F360*(($D$3-$F$3)/(LN(($D$3-$H$3)/($F$3-$H$3)))/((75-65)/LN((75-20)/(65-20))))^$E360,$F360*((($D$3+$F$3)/2-$H$3)/((75+65)/2-20))^$E360)</f>
        <v>578.4317228545907</v>
      </c>
      <c r="M360" s="190"/>
      <c r="N360" s="191"/>
    </row>
    <row r="361" spans="1:14" s="111" customFormat="1" ht="13.5" thickBot="1">
      <c r="A361" s="83"/>
      <c r="B361" s="84"/>
      <c r="C361" s="85"/>
      <c r="D361" s="85"/>
      <c r="E361" s="75"/>
      <c r="F361" s="81"/>
      <c r="G361" s="81"/>
      <c r="H361" s="76"/>
      <c r="I361" s="82"/>
      <c r="J361" s="82"/>
      <c r="K361" s="76"/>
      <c r="L361" s="115"/>
      <c r="M361" s="115"/>
      <c r="N361" s="115"/>
    </row>
    <row r="362" spans="1:14" s="111" customFormat="1" ht="25.5" customHeight="1" thickBot="1">
      <c r="A362" s="236" t="s">
        <v>170</v>
      </c>
      <c r="B362" s="237"/>
      <c r="C362" s="237"/>
      <c r="D362" s="237"/>
      <c r="E362" s="237"/>
      <c r="F362" s="237"/>
      <c r="G362" s="237"/>
      <c r="H362" s="237"/>
      <c r="I362" s="237"/>
      <c r="J362" s="237"/>
      <c r="K362" s="237"/>
      <c r="L362" s="237"/>
      <c r="M362" s="237"/>
      <c r="N362" s="238"/>
    </row>
    <row r="363" spans="1:14" s="111" customFormat="1" ht="12.75">
      <c r="A363" s="220" t="s">
        <v>178</v>
      </c>
      <c r="B363" s="178" t="s">
        <v>179</v>
      </c>
      <c r="C363" s="178" t="s">
        <v>180</v>
      </c>
      <c r="D363" s="178" t="s">
        <v>181</v>
      </c>
      <c r="E363" s="178" t="s">
        <v>182</v>
      </c>
      <c r="F363" s="180" t="s">
        <v>183</v>
      </c>
      <c r="G363" s="180"/>
      <c r="H363" s="180"/>
      <c r="I363" s="210" t="s">
        <v>185</v>
      </c>
      <c r="J363" s="178" t="s">
        <v>186</v>
      </c>
      <c r="K363" s="231" t="s">
        <v>187</v>
      </c>
      <c r="L363" s="159" t="s">
        <v>93</v>
      </c>
      <c r="M363" s="160" t="s">
        <v>94</v>
      </c>
      <c r="N363" s="161" t="s">
        <v>95</v>
      </c>
    </row>
    <row r="364" spans="1:14" s="111" customFormat="1" ht="13.5" thickBot="1">
      <c r="A364" s="207"/>
      <c r="B364" s="199"/>
      <c r="C364" s="199"/>
      <c r="D364" s="199"/>
      <c r="E364" s="199"/>
      <c r="F364" s="165" t="s">
        <v>9</v>
      </c>
      <c r="G364" s="165" t="s">
        <v>80</v>
      </c>
      <c r="H364" s="165" t="s">
        <v>10</v>
      </c>
      <c r="I364" s="210"/>
      <c r="J364" s="199"/>
      <c r="K364" s="232"/>
      <c r="L364" s="156">
        <f>$D$3</f>
        <v>70</v>
      </c>
      <c r="M364" s="157">
        <f>$F$3</f>
        <v>40</v>
      </c>
      <c r="N364" s="158">
        <f>$H$3</f>
        <v>20</v>
      </c>
    </row>
    <row r="365" spans="1:14" s="111" customFormat="1" ht="12.75">
      <c r="A365" s="170" t="s">
        <v>29</v>
      </c>
      <c r="B365" s="37">
        <v>35</v>
      </c>
      <c r="C365" s="37">
        <v>6.6</v>
      </c>
      <c r="D365" s="37">
        <v>4.2</v>
      </c>
      <c r="E365" s="14">
        <v>1.229</v>
      </c>
      <c r="F365" s="38">
        <v>347</v>
      </c>
      <c r="G365" s="38">
        <v>284</v>
      </c>
      <c r="H365" s="38">
        <v>185.2155141363756</v>
      </c>
      <c r="I365" s="15">
        <v>300</v>
      </c>
      <c r="J365" s="15">
        <v>200</v>
      </c>
      <c r="K365" s="150">
        <v>459</v>
      </c>
      <c r="L365" s="192">
        <f aca="true" t="shared" si="8" ref="L365:L370">IF((($F$3-$H$3)/($D$3-$H$3))&lt;0.7,$F365*(($D$3-$F$3)/(LN(($D$3-$H$3)/($F$3-$H$3)))/((75-65)/LN((75-20)/(65-20))))^$E365,$F365*((($D$3+$F$3)/2-$H$3)/((75+65)/2-20))^$E365)</f>
        <v>207.0738987905905</v>
      </c>
      <c r="M365" s="193"/>
      <c r="N365" s="194"/>
    </row>
    <row r="366" spans="1:14" s="111" customFormat="1" ht="12.75">
      <c r="A366" s="5" t="s">
        <v>30</v>
      </c>
      <c r="B366" s="39">
        <v>35</v>
      </c>
      <c r="C366" s="39">
        <v>7.7</v>
      </c>
      <c r="D366" s="39">
        <v>4.8</v>
      </c>
      <c r="E366" s="8">
        <v>1.229</v>
      </c>
      <c r="F366" s="6">
        <v>405.6899200209092</v>
      </c>
      <c r="G366" s="6">
        <v>332</v>
      </c>
      <c r="H366" s="6">
        <v>216.54198016316366</v>
      </c>
      <c r="I366" s="21">
        <v>400</v>
      </c>
      <c r="J366" s="21">
        <v>300</v>
      </c>
      <c r="K366" s="151">
        <v>559</v>
      </c>
      <c r="L366" s="196">
        <f t="shared" si="8"/>
        <v>242.09738743162106</v>
      </c>
      <c r="M366" s="197"/>
      <c r="N366" s="198"/>
    </row>
    <row r="367" spans="1:14" s="111" customFormat="1" ht="12.75">
      <c r="A367" s="40" t="s">
        <v>31</v>
      </c>
      <c r="B367" s="39">
        <v>35</v>
      </c>
      <c r="C367" s="39">
        <v>10.5</v>
      </c>
      <c r="D367" s="39">
        <v>6.6</v>
      </c>
      <c r="E367" s="35">
        <v>1.272</v>
      </c>
      <c r="F367" s="6">
        <v>546.360141028537</v>
      </c>
      <c r="G367" s="6">
        <v>444</v>
      </c>
      <c r="H367" s="6">
        <v>285.2905583263949</v>
      </c>
      <c r="I367" s="21">
        <v>600</v>
      </c>
      <c r="J367" s="21">
        <v>400</v>
      </c>
      <c r="K367" s="151">
        <v>459</v>
      </c>
      <c r="L367" s="196">
        <f t="shared" si="8"/>
        <v>320.20675287706473</v>
      </c>
      <c r="M367" s="197"/>
      <c r="N367" s="198"/>
    </row>
    <row r="368" spans="1:14" s="111" customFormat="1" ht="12.75">
      <c r="A368" s="40" t="s">
        <v>32</v>
      </c>
      <c r="B368" s="39">
        <v>35</v>
      </c>
      <c r="C368" s="39">
        <v>12.1</v>
      </c>
      <c r="D368" s="41">
        <v>7.6</v>
      </c>
      <c r="E368" s="35">
        <v>1.272</v>
      </c>
      <c r="F368" s="6">
        <v>638</v>
      </c>
      <c r="G368" s="6">
        <v>519</v>
      </c>
      <c r="H368" s="6">
        <v>333.14175494133104</v>
      </c>
      <c r="I368" s="21">
        <v>600</v>
      </c>
      <c r="J368" s="21">
        <v>400</v>
      </c>
      <c r="K368" s="151">
        <v>559</v>
      </c>
      <c r="L368" s="196">
        <f t="shared" si="8"/>
        <v>373.9143707500011</v>
      </c>
      <c r="M368" s="197"/>
      <c r="N368" s="198"/>
    </row>
    <row r="369" spans="1:14" s="111" customFormat="1" ht="12.75">
      <c r="A369" s="40" t="s">
        <v>33</v>
      </c>
      <c r="B369" s="39">
        <v>35</v>
      </c>
      <c r="C369" s="39">
        <v>15.6</v>
      </c>
      <c r="D369" s="39">
        <v>9.9</v>
      </c>
      <c r="E369" s="8">
        <v>1.249</v>
      </c>
      <c r="F369" s="6">
        <v>835.7098285572964</v>
      </c>
      <c r="G369" s="6">
        <v>682</v>
      </c>
      <c r="H369" s="6">
        <v>441.5363076618432</v>
      </c>
      <c r="I369" s="21">
        <v>800</v>
      </c>
      <c r="J369" s="21">
        <v>600</v>
      </c>
      <c r="K369" s="151">
        <v>459</v>
      </c>
      <c r="L369" s="196">
        <f t="shared" si="8"/>
        <v>494.5416048464167</v>
      </c>
      <c r="M369" s="197"/>
      <c r="N369" s="198"/>
    </row>
    <row r="370" spans="1:14" s="111" customFormat="1" ht="13.5" thickBot="1">
      <c r="A370" s="42" t="s">
        <v>34</v>
      </c>
      <c r="B370" s="43">
        <v>35</v>
      </c>
      <c r="C370" s="43">
        <v>18.1</v>
      </c>
      <c r="D370" s="43">
        <v>11.4</v>
      </c>
      <c r="E370" s="12">
        <v>1.249</v>
      </c>
      <c r="F370" s="10">
        <v>976</v>
      </c>
      <c r="G370" s="10">
        <v>797</v>
      </c>
      <c r="H370" s="10">
        <v>515.6567764937009</v>
      </c>
      <c r="I370" s="32">
        <v>1000</v>
      </c>
      <c r="J370" s="32">
        <v>700</v>
      </c>
      <c r="K370" s="152">
        <v>559</v>
      </c>
      <c r="L370" s="189">
        <f t="shared" si="8"/>
        <v>577.5600451694467</v>
      </c>
      <c r="M370" s="190"/>
      <c r="N370" s="191"/>
    </row>
    <row r="371" spans="1:14" s="111" customFormat="1" ht="12.75">
      <c r="A371" s="147" t="s">
        <v>184</v>
      </c>
      <c r="B371" s="84"/>
      <c r="C371" s="74"/>
      <c r="D371" s="74"/>
      <c r="E371" s="75"/>
      <c r="F371" s="76"/>
      <c r="G371" s="76"/>
      <c r="H371" s="76"/>
      <c r="I371" s="77"/>
      <c r="J371" s="77"/>
      <c r="K371" s="78"/>
      <c r="L371" s="115"/>
      <c r="M371" s="115"/>
      <c r="N371" s="115"/>
    </row>
    <row r="372" spans="1:14" s="111" customFormat="1" ht="13.5" thickBot="1">
      <c r="A372" s="147"/>
      <c r="B372" s="84"/>
      <c r="C372" s="74"/>
      <c r="D372" s="74"/>
      <c r="E372" s="75"/>
      <c r="F372" s="76"/>
      <c r="G372" s="76"/>
      <c r="H372" s="76"/>
      <c r="I372" s="77"/>
      <c r="J372" s="77"/>
      <c r="K372" s="78"/>
      <c r="L372" s="115"/>
      <c r="M372" s="115"/>
      <c r="N372" s="115"/>
    </row>
    <row r="373" spans="1:14" s="111" customFormat="1" ht="25.5" customHeight="1" thickBot="1">
      <c r="A373" s="236" t="s">
        <v>169</v>
      </c>
      <c r="B373" s="237"/>
      <c r="C373" s="237"/>
      <c r="D373" s="237"/>
      <c r="E373" s="237"/>
      <c r="F373" s="237"/>
      <c r="G373" s="237"/>
      <c r="H373" s="237"/>
      <c r="I373" s="237"/>
      <c r="J373" s="237"/>
      <c r="K373" s="237"/>
      <c r="L373" s="237"/>
      <c r="M373" s="237"/>
      <c r="N373" s="238"/>
    </row>
    <row r="374" spans="1:14" s="111" customFormat="1" ht="12.75">
      <c r="A374" s="206" t="s">
        <v>178</v>
      </c>
      <c r="B374" s="202" t="s">
        <v>179</v>
      </c>
      <c r="C374" s="202" t="s">
        <v>180</v>
      </c>
      <c r="D374" s="202" t="s">
        <v>181</v>
      </c>
      <c r="E374" s="202" t="s">
        <v>182</v>
      </c>
      <c r="F374" s="208" t="s">
        <v>183</v>
      </c>
      <c r="G374" s="208"/>
      <c r="H374" s="208"/>
      <c r="I374" s="209" t="s">
        <v>185</v>
      </c>
      <c r="J374" s="202" t="s">
        <v>186</v>
      </c>
      <c r="K374" s="233" t="s">
        <v>187</v>
      </c>
      <c r="L374" s="159" t="s">
        <v>93</v>
      </c>
      <c r="M374" s="160" t="s">
        <v>94</v>
      </c>
      <c r="N374" s="161" t="s">
        <v>95</v>
      </c>
    </row>
    <row r="375" spans="1:14" s="111" customFormat="1" ht="13.5" thickBot="1">
      <c r="A375" s="235"/>
      <c r="B375" s="179"/>
      <c r="C375" s="179"/>
      <c r="D375" s="179"/>
      <c r="E375" s="179"/>
      <c r="F375" s="166" t="s">
        <v>9</v>
      </c>
      <c r="G375" s="166" t="s">
        <v>80</v>
      </c>
      <c r="H375" s="166" t="s">
        <v>10</v>
      </c>
      <c r="I375" s="239"/>
      <c r="J375" s="179"/>
      <c r="K375" s="234"/>
      <c r="L375" s="156">
        <f>$D$3</f>
        <v>70</v>
      </c>
      <c r="M375" s="157">
        <f>$F$3</f>
        <v>40</v>
      </c>
      <c r="N375" s="158">
        <f>$H$3</f>
        <v>20</v>
      </c>
    </row>
    <row r="376" spans="1:14" s="111" customFormat="1" ht="12.75">
      <c r="A376" s="1" t="s">
        <v>30</v>
      </c>
      <c r="B376" s="46">
        <v>83</v>
      </c>
      <c r="C376" s="47">
        <v>7.9</v>
      </c>
      <c r="D376" s="47">
        <v>4.8</v>
      </c>
      <c r="E376" s="3">
        <v>1.24</v>
      </c>
      <c r="F376" s="2">
        <v>428</v>
      </c>
      <c r="G376" s="2">
        <v>350</v>
      </c>
      <c r="H376" s="2">
        <v>227.17017860949292</v>
      </c>
      <c r="I376" s="87">
        <v>400</v>
      </c>
      <c r="J376" s="87">
        <v>300</v>
      </c>
      <c r="K376" s="167">
        <v>559</v>
      </c>
      <c r="L376" s="192">
        <f>IF((($F$3-$H$3)/($D$3-$H$3))&lt;0.7,$F376*(($D$3-$F$3)/(LN(($D$3-$H$3)/($F$3-$H$3)))/((75-65)/LN((75-20)/(65-20))))^$E376,$F376*((($D$3+$F$3)/2-$H$3)/((75+65)/2-20))^$E376)</f>
        <v>254.2335991705933</v>
      </c>
      <c r="M376" s="193"/>
      <c r="N376" s="194"/>
    </row>
    <row r="377" spans="1:14" s="111" customFormat="1" ht="12.75">
      <c r="A377" s="40" t="s">
        <v>32</v>
      </c>
      <c r="B377" s="39">
        <v>83</v>
      </c>
      <c r="C377" s="41">
        <v>12.5</v>
      </c>
      <c r="D377" s="41">
        <v>7.7</v>
      </c>
      <c r="E377" s="8">
        <v>1.224</v>
      </c>
      <c r="F377" s="6">
        <v>673</v>
      </c>
      <c r="G377" s="6">
        <v>552</v>
      </c>
      <c r="H377" s="6">
        <v>360.14069197862915</v>
      </c>
      <c r="I377" s="21">
        <v>700</v>
      </c>
      <c r="J377" s="21">
        <v>500</v>
      </c>
      <c r="K377" s="151">
        <v>559</v>
      </c>
      <c r="L377" s="196">
        <f>IF((($F$3-$H$3)/($D$3-$H$3))&lt;0.7,$F377*(($D$3-$F$3)/(LN(($D$3-$H$3)/($F$3-$H$3)))/((75-65)/LN((75-20)/(65-20))))^$E377,$F377*((($D$3+$F$3)/2-$H$3)/((75+65)/2-20))^$E377)</f>
        <v>402.4603405334426</v>
      </c>
      <c r="M377" s="197"/>
      <c r="N377" s="198"/>
    </row>
    <row r="378" spans="1:14" s="111" customFormat="1" ht="13.5" thickBot="1">
      <c r="A378" s="42" t="s">
        <v>34</v>
      </c>
      <c r="B378" s="43">
        <v>83</v>
      </c>
      <c r="C378" s="45">
        <v>18.6</v>
      </c>
      <c r="D378" s="45">
        <v>11.6</v>
      </c>
      <c r="E378" s="12">
        <v>1.234</v>
      </c>
      <c r="F378" s="10">
        <v>1019</v>
      </c>
      <c r="G378" s="10">
        <v>834</v>
      </c>
      <c r="H378" s="10">
        <v>542.5163447300926</v>
      </c>
      <c r="I378" s="32">
        <v>1000</v>
      </c>
      <c r="J378" s="32">
        <v>700</v>
      </c>
      <c r="K378" s="152">
        <v>559</v>
      </c>
      <c r="L378" s="189">
        <f>IF((($F$3-$H$3)/($D$3-$H$3))&lt;0.7,$F378*(($D$3-$F$3)/(LN(($D$3-$H$3)/($F$3-$H$3)))/((75-65)/LN((75-20)/(65-20))))^$E378,$F378*((($D$3+$F$3)/2-$H$3)/((75+65)/2-20))^$E378)</f>
        <v>606.8172657815514</v>
      </c>
      <c r="M378" s="190"/>
      <c r="N378" s="191"/>
    </row>
    <row r="379" spans="1:14" s="111" customFormat="1" ht="12.75">
      <c r="A379" s="147" t="s">
        <v>184</v>
      </c>
      <c r="B379" s="84"/>
      <c r="C379" s="74"/>
      <c r="D379" s="74"/>
      <c r="E379" s="75"/>
      <c r="F379" s="76"/>
      <c r="G379" s="76"/>
      <c r="H379" s="76"/>
      <c r="I379" s="77"/>
      <c r="J379" s="77"/>
      <c r="K379" s="78"/>
      <c r="L379" s="115"/>
      <c r="M379" s="115"/>
      <c r="N379" s="115"/>
    </row>
    <row r="380" spans="1:14" s="111" customFormat="1" ht="13.5" thickBot="1">
      <c r="A380" s="147"/>
      <c r="B380" s="84"/>
      <c r="C380" s="74"/>
      <c r="D380" s="74"/>
      <c r="E380" s="75"/>
      <c r="F380" s="76"/>
      <c r="G380" s="76"/>
      <c r="H380" s="76"/>
      <c r="I380" s="77"/>
      <c r="J380" s="77"/>
      <c r="K380" s="78"/>
      <c r="L380" s="115"/>
      <c r="M380" s="115"/>
      <c r="N380" s="115"/>
    </row>
    <row r="381" spans="1:14" s="111" customFormat="1" ht="25.5" customHeight="1" thickBot="1">
      <c r="A381" s="236" t="s">
        <v>17</v>
      </c>
      <c r="B381" s="237"/>
      <c r="C381" s="237"/>
      <c r="D381" s="237"/>
      <c r="E381" s="237"/>
      <c r="F381" s="237"/>
      <c r="G381" s="237"/>
      <c r="H381" s="237"/>
      <c r="I381" s="237"/>
      <c r="J381" s="237"/>
      <c r="K381" s="237"/>
      <c r="L381" s="237"/>
      <c r="M381" s="237"/>
      <c r="N381" s="238"/>
    </row>
    <row r="382" spans="1:14" s="111" customFormat="1" ht="12.75">
      <c r="A382" s="181" t="s">
        <v>178</v>
      </c>
      <c r="B382" s="178" t="s">
        <v>179</v>
      </c>
      <c r="C382" s="178" t="s">
        <v>180</v>
      </c>
      <c r="D382" s="178" t="s">
        <v>181</v>
      </c>
      <c r="E382" s="178" t="s">
        <v>182</v>
      </c>
      <c r="F382" s="180" t="s">
        <v>183</v>
      </c>
      <c r="G382" s="180"/>
      <c r="H382" s="180"/>
      <c r="I382" s="178" t="s">
        <v>185</v>
      </c>
      <c r="J382" s="178" t="s">
        <v>186</v>
      </c>
      <c r="K382" s="231" t="s">
        <v>187</v>
      </c>
      <c r="L382" s="159" t="s">
        <v>93</v>
      </c>
      <c r="M382" s="160" t="s">
        <v>94</v>
      </c>
      <c r="N382" s="161" t="s">
        <v>95</v>
      </c>
    </row>
    <row r="383" spans="1:14" s="111" customFormat="1" ht="13.5" thickBot="1">
      <c r="A383" s="182"/>
      <c r="B383" s="179"/>
      <c r="C383" s="179"/>
      <c r="D383" s="179"/>
      <c r="E383" s="179"/>
      <c r="F383" s="166" t="s">
        <v>9</v>
      </c>
      <c r="G383" s="166" t="s">
        <v>80</v>
      </c>
      <c r="H383" s="166" t="s">
        <v>10</v>
      </c>
      <c r="I383" s="179"/>
      <c r="J383" s="179"/>
      <c r="K383" s="243"/>
      <c r="L383" s="156">
        <f>$D$3</f>
        <v>70</v>
      </c>
      <c r="M383" s="157">
        <f>$F$3</f>
        <v>40</v>
      </c>
      <c r="N383" s="158">
        <f>$H$3</f>
        <v>20</v>
      </c>
    </row>
    <row r="384" spans="1:14" s="111" customFormat="1" ht="12.75">
      <c r="A384" s="91" t="s">
        <v>18</v>
      </c>
      <c r="B384" s="112">
        <v>35</v>
      </c>
      <c r="C384" s="90">
        <v>5.2</v>
      </c>
      <c r="D384" s="90">
        <v>2.5</v>
      </c>
      <c r="E384" s="3">
        <v>1.27</v>
      </c>
      <c r="F384" s="73">
        <v>298</v>
      </c>
      <c r="G384" s="73">
        <v>242</v>
      </c>
      <c r="H384" s="73">
        <v>156</v>
      </c>
      <c r="I384" s="87">
        <v>300</v>
      </c>
      <c r="J384" s="87">
        <v>200</v>
      </c>
      <c r="K384" s="167">
        <v>415</v>
      </c>
      <c r="L384" s="211">
        <f aca="true" t="shared" si="9" ref="L384:L403">IF((($F$3-$H$3)/($D$3-$H$3))&lt;0.7,$F384*(($D$3-$F$3)/(LN(($D$3-$H$3)/($F$3-$H$3)))/((75-65)/LN((75-20)/(65-20))))^$E384,$F384*((($D$3+$F$3)/2-$H$3)/((75+65)/2-20))^$E384)</f>
        <v>174.7964460542042</v>
      </c>
      <c r="M384" s="212"/>
      <c r="N384" s="213"/>
    </row>
    <row r="385" spans="1:14" s="111" customFormat="1" ht="12.75">
      <c r="A385" s="33" t="s">
        <v>11</v>
      </c>
      <c r="B385" s="113">
        <v>35</v>
      </c>
      <c r="C385" s="19">
        <v>5.6</v>
      </c>
      <c r="D385" s="19">
        <v>2.7</v>
      </c>
      <c r="E385" s="8">
        <v>1.27</v>
      </c>
      <c r="F385" s="20">
        <v>327</v>
      </c>
      <c r="G385" s="20">
        <v>266</v>
      </c>
      <c r="H385" s="20">
        <v>171</v>
      </c>
      <c r="I385" s="21">
        <v>300</v>
      </c>
      <c r="J385" s="21">
        <v>200</v>
      </c>
      <c r="K385" s="151">
        <v>465</v>
      </c>
      <c r="L385" s="196">
        <f t="shared" si="9"/>
        <v>191.80683845545227</v>
      </c>
      <c r="M385" s="197"/>
      <c r="N385" s="198"/>
    </row>
    <row r="386" spans="1:14" s="111" customFormat="1" ht="12.75">
      <c r="A386" s="33" t="s">
        <v>12</v>
      </c>
      <c r="B386" s="113">
        <v>35</v>
      </c>
      <c r="C386" s="19">
        <v>6.5</v>
      </c>
      <c r="D386" s="19">
        <v>3</v>
      </c>
      <c r="E386" s="8">
        <v>1.27</v>
      </c>
      <c r="F386" s="20">
        <v>384</v>
      </c>
      <c r="G386" s="20">
        <v>312</v>
      </c>
      <c r="H386" s="20">
        <v>201</v>
      </c>
      <c r="I386" s="21">
        <v>400</v>
      </c>
      <c r="J386" s="21">
        <v>300</v>
      </c>
      <c r="K386" s="151">
        <v>565</v>
      </c>
      <c r="L386" s="196">
        <f t="shared" si="9"/>
        <v>225.24105800273293</v>
      </c>
      <c r="M386" s="197"/>
      <c r="N386" s="198"/>
    </row>
    <row r="387" spans="1:14" s="111" customFormat="1" ht="12.75">
      <c r="A387" s="33" t="s">
        <v>19</v>
      </c>
      <c r="B387" s="113">
        <v>35</v>
      </c>
      <c r="C387" s="19">
        <v>7.9</v>
      </c>
      <c r="D387" s="19">
        <v>3.6</v>
      </c>
      <c r="E387" s="8">
        <v>1.2264</v>
      </c>
      <c r="F387" s="20">
        <v>462.4086072157601</v>
      </c>
      <c r="G387" s="20">
        <v>379</v>
      </c>
      <c r="H387" s="20">
        <v>247.14430243424542</v>
      </c>
      <c r="I387" s="21">
        <v>500</v>
      </c>
      <c r="J387" s="21">
        <v>300</v>
      </c>
      <c r="K387" s="151">
        <v>715</v>
      </c>
      <c r="L387" s="196">
        <f t="shared" si="9"/>
        <v>276.24606988906146</v>
      </c>
      <c r="M387" s="197"/>
      <c r="N387" s="198"/>
    </row>
    <row r="388" spans="1:14" s="111" customFormat="1" ht="12.75">
      <c r="A388" s="17" t="s">
        <v>81</v>
      </c>
      <c r="B388" s="18">
        <v>35</v>
      </c>
      <c r="C388" s="19">
        <v>7</v>
      </c>
      <c r="D388" s="19">
        <v>3.3</v>
      </c>
      <c r="E388" s="8">
        <v>1.269</v>
      </c>
      <c r="F388" s="20">
        <v>391</v>
      </c>
      <c r="G388" s="20">
        <v>318</v>
      </c>
      <c r="H388" s="20">
        <v>204</v>
      </c>
      <c r="I388" s="21">
        <v>400</v>
      </c>
      <c r="J388" s="21">
        <v>300</v>
      </c>
      <c r="K388" s="151">
        <v>415</v>
      </c>
      <c r="L388" s="196">
        <f t="shared" si="9"/>
        <v>229.4433736579741</v>
      </c>
      <c r="M388" s="197"/>
      <c r="N388" s="198"/>
    </row>
    <row r="389" spans="1:14" s="111" customFormat="1" ht="12.75">
      <c r="A389" s="17" t="s">
        <v>83</v>
      </c>
      <c r="B389" s="18">
        <v>35</v>
      </c>
      <c r="C389" s="19">
        <v>7.5</v>
      </c>
      <c r="D389" s="19">
        <v>3.6</v>
      </c>
      <c r="E389" s="8">
        <v>1.269</v>
      </c>
      <c r="F389" s="20">
        <v>429</v>
      </c>
      <c r="G389" s="20">
        <v>349</v>
      </c>
      <c r="H389" s="20">
        <v>224</v>
      </c>
      <c r="I389" s="21">
        <v>400</v>
      </c>
      <c r="J389" s="21">
        <v>400</v>
      </c>
      <c r="K389" s="151">
        <v>465</v>
      </c>
      <c r="L389" s="196">
        <f t="shared" si="9"/>
        <v>251.74221815670302</v>
      </c>
      <c r="M389" s="197"/>
      <c r="N389" s="198"/>
    </row>
    <row r="390" spans="1:14" s="111" customFormat="1" ht="12.75">
      <c r="A390" s="17" t="s">
        <v>84</v>
      </c>
      <c r="B390" s="18">
        <v>35</v>
      </c>
      <c r="C390" s="19">
        <v>8.7</v>
      </c>
      <c r="D390" s="19">
        <v>4.1</v>
      </c>
      <c r="E390" s="8">
        <v>1.269</v>
      </c>
      <c r="F390" s="20">
        <v>504</v>
      </c>
      <c r="G390" s="20">
        <v>410</v>
      </c>
      <c r="H390" s="20">
        <v>264</v>
      </c>
      <c r="I390" s="21">
        <v>500</v>
      </c>
      <c r="J390" s="21">
        <v>400</v>
      </c>
      <c r="K390" s="151">
        <v>565</v>
      </c>
      <c r="L390" s="196">
        <f t="shared" si="9"/>
        <v>295.7530954568259</v>
      </c>
      <c r="M390" s="197"/>
      <c r="N390" s="198"/>
    </row>
    <row r="391" spans="1:14" s="111" customFormat="1" ht="12.75">
      <c r="A391" s="17" t="s">
        <v>85</v>
      </c>
      <c r="B391" s="18">
        <v>35</v>
      </c>
      <c r="C391" s="19">
        <v>10.5</v>
      </c>
      <c r="D391" s="19">
        <v>4.8</v>
      </c>
      <c r="E391" s="8">
        <v>1.269</v>
      </c>
      <c r="F391" s="20">
        <v>612</v>
      </c>
      <c r="G391" s="20">
        <v>498</v>
      </c>
      <c r="H391" s="20">
        <v>320</v>
      </c>
      <c r="I391" s="21">
        <v>600</v>
      </c>
      <c r="J391" s="21">
        <v>500</v>
      </c>
      <c r="K391" s="151">
        <v>715</v>
      </c>
      <c r="L391" s="196">
        <f t="shared" si="9"/>
        <v>359.1287587690029</v>
      </c>
      <c r="M391" s="197"/>
      <c r="N391" s="198"/>
    </row>
    <row r="392" spans="1:14" s="111" customFormat="1" ht="12.75">
      <c r="A392" s="17" t="s">
        <v>20</v>
      </c>
      <c r="B392" s="18">
        <v>35</v>
      </c>
      <c r="C392" s="19">
        <v>8.4</v>
      </c>
      <c r="D392" s="19">
        <v>4</v>
      </c>
      <c r="E392" s="8">
        <v>1.269</v>
      </c>
      <c r="F392" s="20">
        <v>467</v>
      </c>
      <c r="G392" s="20">
        <v>380</v>
      </c>
      <c r="H392" s="20">
        <v>244</v>
      </c>
      <c r="I392" s="21">
        <v>500</v>
      </c>
      <c r="J392" s="21">
        <v>300</v>
      </c>
      <c r="K392" s="151">
        <v>415</v>
      </c>
      <c r="L392" s="196">
        <f t="shared" si="9"/>
        <v>274.041062655432</v>
      </c>
      <c r="M392" s="197"/>
      <c r="N392" s="198"/>
    </row>
    <row r="393" spans="1:14" s="111" customFormat="1" ht="12.75">
      <c r="A393" s="17" t="s">
        <v>13</v>
      </c>
      <c r="B393" s="18">
        <v>35</v>
      </c>
      <c r="C393" s="19">
        <v>9</v>
      </c>
      <c r="D393" s="19">
        <v>4.3</v>
      </c>
      <c r="E393" s="8">
        <v>1.269</v>
      </c>
      <c r="F393" s="20">
        <v>512</v>
      </c>
      <c r="G393" s="20">
        <v>417</v>
      </c>
      <c r="H393" s="20">
        <v>268</v>
      </c>
      <c r="I393" s="21">
        <v>500</v>
      </c>
      <c r="J393" s="21">
        <v>400</v>
      </c>
      <c r="K393" s="151">
        <v>465</v>
      </c>
      <c r="L393" s="196">
        <f t="shared" si="9"/>
        <v>300.4475890355057</v>
      </c>
      <c r="M393" s="197"/>
      <c r="N393" s="198"/>
    </row>
    <row r="394" spans="1:14" s="111" customFormat="1" ht="12.75">
      <c r="A394" s="17" t="s">
        <v>14</v>
      </c>
      <c r="B394" s="18">
        <v>35</v>
      </c>
      <c r="C394" s="19">
        <v>10.4</v>
      </c>
      <c r="D394" s="19">
        <v>4.9</v>
      </c>
      <c r="E394" s="8">
        <v>1.269</v>
      </c>
      <c r="F394" s="20">
        <v>602</v>
      </c>
      <c r="G394" s="20">
        <v>490</v>
      </c>
      <c r="H394" s="20">
        <v>315</v>
      </c>
      <c r="I394" s="21">
        <v>600</v>
      </c>
      <c r="J394" s="21">
        <v>400</v>
      </c>
      <c r="K394" s="151">
        <v>565</v>
      </c>
      <c r="L394" s="196">
        <f t="shared" si="9"/>
        <v>353.2606417956532</v>
      </c>
      <c r="M394" s="197"/>
      <c r="N394" s="198"/>
    </row>
    <row r="395" spans="1:14" s="111" customFormat="1" ht="12.75">
      <c r="A395" s="17" t="s">
        <v>21</v>
      </c>
      <c r="B395" s="18">
        <v>35</v>
      </c>
      <c r="C395" s="19">
        <v>12.6</v>
      </c>
      <c r="D395" s="19">
        <v>5.746</v>
      </c>
      <c r="E395" s="8">
        <v>1.2264</v>
      </c>
      <c r="F395" s="20">
        <v>741.616467973572</v>
      </c>
      <c r="G395" s="20">
        <v>608</v>
      </c>
      <c r="H395" s="20">
        <v>396.37299520585236</v>
      </c>
      <c r="I395" s="21">
        <v>700</v>
      </c>
      <c r="J395" s="21">
        <v>500</v>
      </c>
      <c r="K395" s="151">
        <v>715</v>
      </c>
      <c r="L395" s="196">
        <f t="shared" si="9"/>
        <v>443.0467587449436</v>
      </c>
      <c r="M395" s="197"/>
      <c r="N395" s="198"/>
    </row>
    <row r="396" spans="1:14" s="111" customFormat="1" ht="12.75">
      <c r="A396" s="17" t="s">
        <v>22</v>
      </c>
      <c r="B396" s="18">
        <v>35</v>
      </c>
      <c r="C396" s="19">
        <v>11.2</v>
      </c>
      <c r="D396" s="19">
        <v>5.4</v>
      </c>
      <c r="E396" s="8">
        <v>1.268</v>
      </c>
      <c r="F396" s="20">
        <v>632</v>
      </c>
      <c r="G396" s="20">
        <v>514</v>
      </c>
      <c r="H396" s="20">
        <v>331</v>
      </c>
      <c r="I396" s="21">
        <v>600</v>
      </c>
      <c r="J396" s="21">
        <v>400</v>
      </c>
      <c r="K396" s="151">
        <v>415</v>
      </c>
      <c r="L396" s="196">
        <f t="shared" si="9"/>
        <v>371.02080957333</v>
      </c>
      <c r="M396" s="197"/>
      <c r="N396" s="198"/>
    </row>
    <row r="397" spans="1:14" s="111" customFormat="1" ht="12.75">
      <c r="A397" s="17" t="s">
        <v>15</v>
      </c>
      <c r="B397" s="18">
        <v>35</v>
      </c>
      <c r="C397" s="19">
        <v>12.1</v>
      </c>
      <c r="D397" s="19">
        <v>5.8</v>
      </c>
      <c r="E397" s="8">
        <v>1.268</v>
      </c>
      <c r="F397" s="20">
        <v>693</v>
      </c>
      <c r="G397" s="20">
        <v>564</v>
      </c>
      <c r="H397" s="20">
        <v>363</v>
      </c>
      <c r="I397" s="21">
        <v>700</v>
      </c>
      <c r="J397" s="21">
        <v>500</v>
      </c>
      <c r="K397" s="151">
        <v>465</v>
      </c>
      <c r="L397" s="196">
        <f t="shared" si="9"/>
        <v>406.8313623960722</v>
      </c>
      <c r="M397" s="197"/>
      <c r="N397" s="198"/>
    </row>
    <row r="398" spans="1:14" s="111" customFormat="1" ht="12.75">
      <c r="A398" s="17" t="s">
        <v>16</v>
      </c>
      <c r="B398" s="18">
        <v>35</v>
      </c>
      <c r="C398" s="19">
        <v>13.9</v>
      </c>
      <c r="D398" s="19">
        <v>6.5</v>
      </c>
      <c r="E398" s="8">
        <v>1.268</v>
      </c>
      <c r="F398" s="20">
        <v>815</v>
      </c>
      <c r="G398" s="20">
        <v>663</v>
      </c>
      <c r="H398" s="20">
        <v>427</v>
      </c>
      <c r="I398" s="21">
        <v>800</v>
      </c>
      <c r="J398" s="21">
        <v>600</v>
      </c>
      <c r="K398" s="151">
        <v>565</v>
      </c>
      <c r="L398" s="196">
        <f t="shared" si="9"/>
        <v>478.4524680415568</v>
      </c>
      <c r="M398" s="197"/>
      <c r="N398" s="198"/>
    </row>
    <row r="399" spans="1:14" s="111" customFormat="1" ht="12.75">
      <c r="A399" s="17" t="s">
        <v>23</v>
      </c>
      <c r="B399" s="18">
        <v>35</v>
      </c>
      <c r="C399" s="19">
        <v>16.9</v>
      </c>
      <c r="D399" s="19">
        <v>7.698</v>
      </c>
      <c r="E399" s="8">
        <v>1.2264</v>
      </c>
      <c r="F399" s="20">
        <v>991.0025727434141</v>
      </c>
      <c r="G399" s="20">
        <v>812</v>
      </c>
      <c r="H399" s="20">
        <v>529.662804128846</v>
      </c>
      <c r="I399" s="21">
        <v>1000</v>
      </c>
      <c r="J399" s="21">
        <v>700</v>
      </c>
      <c r="K399" s="151">
        <v>715</v>
      </c>
      <c r="L399" s="196">
        <f t="shared" si="9"/>
        <v>592.0317262662459</v>
      </c>
      <c r="M399" s="197"/>
      <c r="N399" s="198"/>
    </row>
    <row r="400" spans="1:14" s="111" customFormat="1" ht="12.75">
      <c r="A400" s="17" t="s">
        <v>24</v>
      </c>
      <c r="B400" s="18">
        <v>35</v>
      </c>
      <c r="C400" s="19">
        <v>13.1</v>
      </c>
      <c r="D400" s="19">
        <v>6.3</v>
      </c>
      <c r="E400" s="8">
        <v>1.267</v>
      </c>
      <c r="F400" s="20">
        <v>739</v>
      </c>
      <c r="G400" s="20">
        <v>601</v>
      </c>
      <c r="H400" s="20">
        <v>387</v>
      </c>
      <c r="I400" s="21">
        <v>700</v>
      </c>
      <c r="J400" s="21">
        <v>500</v>
      </c>
      <c r="K400" s="151">
        <v>415</v>
      </c>
      <c r="L400" s="196">
        <f t="shared" si="9"/>
        <v>434.0183153663669</v>
      </c>
      <c r="M400" s="197"/>
      <c r="N400" s="198"/>
    </row>
    <row r="401" spans="1:14" s="111" customFormat="1" ht="12.75">
      <c r="A401" s="17" t="s">
        <v>25</v>
      </c>
      <c r="B401" s="18">
        <v>35</v>
      </c>
      <c r="C401" s="19">
        <v>14.2</v>
      </c>
      <c r="D401" s="19">
        <v>6.8</v>
      </c>
      <c r="E401" s="24">
        <v>1.267</v>
      </c>
      <c r="F401" s="20">
        <v>810</v>
      </c>
      <c r="G401" s="20">
        <v>659</v>
      </c>
      <c r="H401" s="20">
        <v>424</v>
      </c>
      <c r="I401" s="21">
        <v>800</v>
      </c>
      <c r="J401" s="21">
        <v>600</v>
      </c>
      <c r="K401" s="151">
        <v>465</v>
      </c>
      <c r="L401" s="196">
        <f t="shared" si="9"/>
        <v>475.71696271550366</v>
      </c>
      <c r="M401" s="197"/>
      <c r="N401" s="198"/>
    </row>
    <row r="402" spans="1:14" s="111" customFormat="1" ht="12.75">
      <c r="A402" s="17" t="s">
        <v>26</v>
      </c>
      <c r="B402" s="18">
        <v>35</v>
      </c>
      <c r="C402" s="19">
        <v>16.4</v>
      </c>
      <c r="D402" s="19">
        <v>7.7</v>
      </c>
      <c r="E402" s="8">
        <v>1.267</v>
      </c>
      <c r="F402" s="20">
        <v>952</v>
      </c>
      <c r="G402" s="20">
        <v>775</v>
      </c>
      <c r="H402" s="20">
        <v>498</v>
      </c>
      <c r="I402" s="21">
        <v>1000</v>
      </c>
      <c r="J402" s="21">
        <v>700</v>
      </c>
      <c r="K402" s="168">
        <v>565</v>
      </c>
      <c r="L402" s="196">
        <f t="shared" si="9"/>
        <v>559.1142574137771</v>
      </c>
      <c r="M402" s="197"/>
      <c r="N402" s="198"/>
    </row>
    <row r="403" spans="1:14" s="111" customFormat="1" ht="13.5" thickBot="1">
      <c r="A403" s="26" t="s">
        <v>27</v>
      </c>
      <c r="B403" s="27">
        <v>35</v>
      </c>
      <c r="C403" s="28">
        <v>19.9</v>
      </c>
      <c r="D403" s="28">
        <v>9.068</v>
      </c>
      <c r="E403" s="12">
        <v>1.2264</v>
      </c>
      <c r="F403" s="30">
        <v>1169.9679675327027</v>
      </c>
      <c r="G403" s="30">
        <v>959</v>
      </c>
      <c r="H403" s="30">
        <v>625.3147382945745</v>
      </c>
      <c r="I403" s="32">
        <v>1200</v>
      </c>
      <c r="J403" s="32">
        <v>800</v>
      </c>
      <c r="K403" s="152">
        <v>715</v>
      </c>
      <c r="L403" s="189">
        <f t="shared" si="9"/>
        <v>698.9468791963842</v>
      </c>
      <c r="M403" s="190"/>
      <c r="N403" s="191"/>
    </row>
    <row r="404" spans="1:14" s="111" customFormat="1" ht="12.75">
      <c r="A404" s="147" t="s">
        <v>184</v>
      </c>
      <c r="B404" s="84"/>
      <c r="C404" s="74"/>
      <c r="D404" s="74"/>
      <c r="E404" s="75"/>
      <c r="F404" s="76"/>
      <c r="G404" s="76"/>
      <c r="H404" s="76"/>
      <c r="I404" s="77"/>
      <c r="J404" s="77"/>
      <c r="K404" s="78"/>
      <c r="L404" s="115"/>
      <c r="M404" s="115"/>
      <c r="N404" s="115"/>
    </row>
    <row r="405" spans="1:14" s="111" customFormat="1" ht="13.5" thickBot="1">
      <c r="A405" s="147"/>
      <c r="B405" s="84"/>
      <c r="C405" s="74"/>
      <c r="D405" s="74"/>
      <c r="E405" s="75"/>
      <c r="F405" s="76"/>
      <c r="G405" s="76"/>
      <c r="H405" s="76"/>
      <c r="I405" s="77"/>
      <c r="J405" s="77"/>
      <c r="K405" s="78"/>
      <c r="L405" s="115"/>
      <c r="M405" s="115"/>
      <c r="N405" s="115"/>
    </row>
    <row r="406" spans="1:14" s="111" customFormat="1" ht="25.5" customHeight="1" thickBot="1">
      <c r="A406" s="236" t="s">
        <v>28</v>
      </c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8"/>
    </row>
    <row r="407" spans="1:14" s="111" customFormat="1" ht="12.75">
      <c r="A407" s="220" t="s">
        <v>178</v>
      </c>
      <c r="B407" s="178" t="s">
        <v>179</v>
      </c>
      <c r="C407" s="178" t="s">
        <v>180</v>
      </c>
      <c r="D407" s="178" t="s">
        <v>181</v>
      </c>
      <c r="E407" s="178" t="s">
        <v>182</v>
      </c>
      <c r="F407" s="180" t="s">
        <v>183</v>
      </c>
      <c r="G407" s="180"/>
      <c r="H407" s="180"/>
      <c r="I407" s="210" t="s">
        <v>185</v>
      </c>
      <c r="J407" s="178" t="s">
        <v>186</v>
      </c>
      <c r="K407" s="231" t="s">
        <v>187</v>
      </c>
      <c r="L407" s="153" t="s">
        <v>93</v>
      </c>
      <c r="M407" s="154" t="s">
        <v>94</v>
      </c>
      <c r="N407" s="155" t="s">
        <v>95</v>
      </c>
    </row>
    <row r="408" spans="1:14" s="111" customFormat="1" ht="13.5" thickBot="1">
      <c r="A408" s="207"/>
      <c r="B408" s="199"/>
      <c r="C408" s="199"/>
      <c r="D408" s="199"/>
      <c r="E408" s="199"/>
      <c r="F408" s="165" t="s">
        <v>9</v>
      </c>
      <c r="G408" s="165" t="s">
        <v>80</v>
      </c>
      <c r="H408" s="165" t="s">
        <v>10</v>
      </c>
      <c r="I408" s="210"/>
      <c r="J408" s="199"/>
      <c r="K408" s="232"/>
      <c r="L408" s="156">
        <f>$D$3</f>
        <v>70</v>
      </c>
      <c r="M408" s="157">
        <f>$F$3</f>
        <v>40</v>
      </c>
      <c r="N408" s="158">
        <f>$H$3</f>
        <v>20</v>
      </c>
    </row>
    <row r="409" spans="1:14" s="111" customFormat="1" ht="12.75">
      <c r="A409" s="142" t="s">
        <v>18</v>
      </c>
      <c r="B409" s="143">
        <v>58</v>
      </c>
      <c r="C409" s="143">
        <v>5.3</v>
      </c>
      <c r="D409" s="143">
        <v>2.5</v>
      </c>
      <c r="E409" s="144">
        <v>1.275</v>
      </c>
      <c r="F409" s="134">
        <v>301.576</v>
      </c>
      <c r="G409" s="134">
        <v>245</v>
      </c>
      <c r="H409" s="145">
        <v>157.23152287219625</v>
      </c>
      <c r="I409" s="15">
        <v>300</v>
      </c>
      <c r="J409" s="15">
        <v>200</v>
      </c>
      <c r="K409" s="150">
        <v>415</v>
      </c>
      <c r="L409" s="211">
        <f aca="true" t="shared" si="10" ref="L409:L428">IF((($F$3-$H$3)/($D$3-$H$3))&lt;0.7,$F409*(($D$3-$F$3)/(LN(($D$3-$H$3)/($F$3-$H$3)))/((75-65)/LN((75-20)/(65-20))))^$E409,$F409*((($D$3+$F$3)/2-$H$3)/((75+65)/2-20))^$E409)</f>
        <v>176.52286618836538</v>
      </c>
      <c r="M409" s="212"/>
      <c r="N409" s="213"/>
    </row>
    <row r="410" spans="1:14" s="111" customFormat="1" ht="12.75">
      <c r="A410" s="33" t="s">
        <v>11</v>
      </c>
      <c r="B410" s="34">
        <v>66</v>
      </c>
      <c r="C410" s="34">
        <v>5.7</v>
      </c>
      <c r="D410" s="34">
        <v>2.7</v>
      </c>
      <c r="E410" s="35">
        <v>1.275</v>
      </c>
      <c r="F410" s="22">
        <v>330.924</v>
      </c>
      <c r="G410" s="22">
        <v>269</v>
      </c>
      <c r="H410" s="36">
        <v>172.5325771114368</v>
      </c>
      <c r="I410" s="21">
        <v>300</v>
      </c>
      <c r="J410" s="21">
        <v>200</v>
      </c>
      <c r="K410" s="151">
        <v>465</v>
      </c>
      <c r="L410" s="196">
        <f t="shared" si="10"/>
        <v>193.70126591810563</v>
      </c>
      <c r="M410" s="197"/>
      <c r="N410" s="198"/>
    </row>
    <row r="411" spans="1:14" s="111" customFormat="1" ht="12.75">
      <c r="A411" s="33" t="s">
        <v>12</v>
      </c>
      <c r="B411" s="34">
        <v>86</v>
      </c>
      <c r="C411" s="34">
        <v>6.6</v>
      </c>
      <c r="D411" s="34">
        <v>3.1</v>
      </c>
      <c r="E411" s="35">
        <v>1.275</v>
      </c>
      <c r="F411" s="22">
        <v>388.608</v>
      </c>
      <c r="G411" s="22">
        <v>316</v>
      </c>
      <c r="H411" s="36">
        <v>202.60706302994416</v>
      </c>
      <c r="I411" s="21">
        <v>400</v>
      </c>
      <c r="J411" s="21">
        <v>300</v>
      </c>
      <c r="K411" s="151">
        <v>565</v>
      </c>
      <c r="L411" s="196">
        <f t="shared" si="10"/>
        <v>227.4657067662158</v>
      </c>
      <c r="M411" s="197"/>
      <c r="N411" s="198"/>
    </row>
    <row r="412" spans="1:14" s="111" customFormat="1" ht="12.75">
      <c r="A412" s="33" t="s">
        <v>19</v>
      </c>
      <c r="B412" s="113">
        <v>75</v>
      </c>
      <c r="C412" s="19">
        <v>7.9</v>
      </c>
      <c r="D412" s="19">
        <v>3.6</v>
      </c>
      <c r="E412" s="8">
        <v>1.275</v>
      </c>
      <c r="F412" s="20">
        <v>469.73807842763097</v>
      </c>
      <c r="G412" s="20">
        <v>382</v>
      </c>
      <c r="H412" s="23">
        <v>244.9055409655794</v>
      </c>
      <c r="I412" s="21">
        <v>500</v>
      </c>
      <c r="J412" s="21">
        <v>300</v>
      </c>
      <c r="K412" s="151">
        <v>715</v>
      </c>
      <c r="L412" s="196">
        <f t="shared" si="10"/>
        <v>274.9539484636065</v>
      </c>
      <c r="M412" s="197"/>
      <c r="N412" s="198"/>
    </row>
    <row r="413" spans="1:14" s="111" customFormat="1" ht="12.75">
      <c r="A413" s="33" t="s">
        <v>81</v>
      </c>
      <c r="B413" s="34">
        <v>58</v>
      </c>
      <c r="C413" s="34">
        <v>7.1</v>
      </c>
      <c r="D413" s="19">
        <v>3.4</v>
      </c>
      <c r="E413" s="35">
        <v>1.271</v>
      </c>
      <c r="F413" s="22">
        <v>396</v>
      </c>
      <c r="G413" s="22">
        <v>322</v>
      </c>
      <c r="H413" s="36">
        <v>207</v>
      </c>
      <c r="I413" s="21">
        <v>400</v>
      </c>
      <c r="J413" s="21">
        <v>300</v>
      </c>
      <c r="K413" s="151">
        <v>415</v>
      </c>
      <c r="L413" s="196">
        <f t="shared" si="10"/>
        <v>232.1822909711156</v>
      </c>
      <c r="M413" s="197"/>
      <c r="N413" s="198"/>
    </row>
    <row r="414" spans="1:14" s="111" customFormat="1" ht="12.75">
      <c r="A414" s="33" t="s">
        <v>83</v>
      </c>
      <c r="B414" s="34">
        <v>66</v>
      </c>
      <c r="C414" s="34">
        <v>7.7</v>
      </c>
      <c r="D414" s="34">
        <v>3.6</v>
      </c>
      <c r="E414" s="35">
        <v>1.271</v>
      </c>
      <c r="F414" s="22">
        <v>434</v>
      </c>
      <c r="G414" s="22">
        <v>353</v>
      </c>
      <c r="H414" s="36">
        <v>227</v>
      </c>
      <c r="I414" s="21">
        <v>400</v>
      </c>
      <c r="J414" s="21">
        <v>300</v>
      </c>
      <c r="K414" s="151">
        <v>465</v>
      </c>
      <c r="L414" s="196">
        <f t="shared" si="10"/>
        <v>254.46240980167718</v>
      </c>
      <c r="M414" s="197"/>
      <c r="N414" s="198"/>
    </row>
    <row r="415" spans="1:14" s="111" customFormat="1" ht="12.75">
      <c r="A415" s="33" t="s">
        <v>84</v>
      </c>
      <c r="B415" s="34">
        <v>86</v>
      </c>
      <c r="C415" s="34">
        <v>8.9</v>
      </c>
      <c r="D415" s="34">
        <v>4.1</v>
      </c>
      <c r="E415" s="35">
        <v>1.271</v>
      </c>
      <c r="F415" s="22">
        <v>510</v>
      </c>
      <c r="G415" s="22">
        <v>415</v>
      </c>
      <c r="H415" s="36">
        <v>266</v>
      </c>
      <c r="I415" s="21">
        <v>500</v>
      </c>
      <c r="J415" s="21">
        <v>400</v>
      </c>
      <c r="K415" s="151">
        <v>565</v>
      </c>
      <c r="L415" s="196">
        <f t="shared" si="10"/>
        <v>299.02264746280036</v>
      </c>
      <c r="M415" s="197"/>
      <c r="N415" s="198"/>
    </row>
    <row r="416" spans="1:14" s="111" customFormat="1" ht="12.75">
      <c r="A416" s="33" t="s">
        <v>85</v>
      </c>
      <c r="B416" s="34">
        <v>75</v>
      </c>
      <c r="C416" s="19">
        <v>10.6</v>
      </c>
      <c r="D416" s="19">
        <v>4.9</v>
      </c>
      <c r="E416" s="35">
        <v>1.271</v>
      </c>
      <c r="F416" s="20">
        <v>627</v>
      </c>
      <c r="G416" s="20">
        <v>510</v>
      </c>
      <c r="H416" s="23">
        <v>328</v>
      </c>
      <c r="I416" s="21">
        <v>600</v>
      </c>
      <c r="J416" s="21">
        <v>400</v>
      </c>
      <c r="K416" s="151">
        <v>715</v>
      </c>
      <c r="L416" s="196">
        <f t="shared" si="10"/>
        <v>367.62196070426637</v>
      </c>
      <c r="M416" s="197"/>
      <c r="N416" s="198"/>
    </row>
    <row r="417" spans="1:14" s="111" customFormat="1" ht="12.75">
      <c r="A417" s="33" t="s">
        <v>20</v>
      </c>
      <c r="B417" s="34">
        <v>58</v>
      </c>
      <c r="C417" s="34">
        <v>8.5</v>
      </c>
      <c r="D417" s="19">
        <v>4.1</v>
      </c>
      <c r="E417" s="35">
        <v>1.267</v>
      </c>
      <c r="F417" s="22">
        <v>472.604</v>
      </c>
      <c r="G417" s="22">
        <v>385</v>
      </c>
      <c r="H417" s="36">
        <v>247.40873418175286</v>
      </c>
      <c r="I417" s="21">
        <v>500</v>
      </c>
      <c r="J417" s="21">
        <v>300</v>
      </c>
      <c r="K417" s="151">
        <v>415</v>
      </c>
      <c r="L417" s="196">
        <f t="shared" si="10"/>
        <v>277.5626412928369</v>
      </c>
      <c r="M417" s="197"/>
      <c r="N417" s="198"/>
    </row>
    <row r="418" spans="1:14" s="111" customFormat="1" ht="12.75">
      <c r="A418" s="33" t="s">
        <v>13</v>
      </c>
      <c r="B418" s="34">
        <v>66</v>
      </c>
      <c r="C418" s="34">
        <v>9.2</v>
      </c>
      <c r="D418" s="34">
        <v>4.4</v>
      </c>
      <c r="E418" s="35">
        <v>1.267</v>
      </c>
      <c r="F418" s="22">
        <v>518.144</v>
      </c>
      <c r="G418" s="22">
        <v>422</v>
      </c>
      <c r="H418" s="36">
        <v>271.2489762335278</v>
      </c>
      <c r="I418" s="21">
        <v>500</v>
      </c>
      <c r="J418" s="21">
        <v>400</v>
      </c>
      <c r="K418" s="151">
        <v>465</v>
      </c>
      <c r="L418" s="196">
        <f t="shared" si="10"/>
        <v>304.30850608550855</v>
      </c>
      <c r="M418" s="197"/>
      <c r="N418" s="198"/>
    </row>
    <row r="419" spans="1:14" s="111" customFormat="1" ht="12.75">
      <c r="A419" s="33" t="s">
        <v>14</v>
      </c>
      <c r="B419" s="34">
        <v>86</v>
      </c>
      <c r="C419" s="34">
        <v>10.6</v>
      </c>
      <c r="D419" s="34">
        <v>5</v>
      </c>
      <c r="E419" s="35">
        <v>1.267</v>
      </c>
      <c r="F419" s="22">
        <v>609.224</v>
      </c>
      <c r="G419" s="22">
        <v>496</v>
      </c>
      <c r="H419" s="36">
        <v>318.9294603370776</v>
      </c>
      <c r="I419" s="21">
        <v>600</v>
      </c>
      <c r="J419" s="21">
        <v>400</v>
      </c>
      <c r="K419" s="151">
        <v>565</v>
      </c>
      <c r="L419" s="196">
        <f t="shared" si="10"/>
        <v>357.80023567085186</v>
      </c>
      <c r="M419" s="197"/>
      <c r="N419" s="198"/>
    </row>
    <row r="420" spans="1:14" s="111" customFormat="1" ht="12.75">
      <c r="A420" s="33" t="s">
        <v>21</v>
      </c>
      <c r="B420" s="113">
        <v>75</v>
      </c>
      <c r="C420" s="19">
        <v>12.7</v>
      </c>
      <c r="D420" s="19">
        <v>5.865</v>
      </c>
      <c r="E420" s="8">
        <v>1.267</v>
      </c>
      <c r="F420" s="20">
        <v>753.3374296345768</v>
      </c>
      <c r="G420" s="20">
        <v>613</v>
      </c>
      <c r="H420" s="23">
        <v>394.37300547102006</v>
      </c>
      <c r="I420" s="21">
        <v>700</v>
      </c>
      <c r="J420" s="21">
        <v>500</v>
      </c>
      <c r="K420" s="151">
        <v>715</v>
      </c>
      <c r="L420" s="196">
        <f t="shared" si="10"/>
        <v>442.4387579329201</v>
      </c>
      <c r="M420" s="197"/>
      <c r="N420" s="198"/>
    </row>
    <row r="421" spans="1:14" s="111" customFormat="1" ht="12.75">
      <c r="A421" s="33" t="s">
        <v>22</v>
      </c>
      <c r="B421" s="34">
        <v>58</v>
      </c>
      <c r="C421" s="34">
        <v>11.4</v>
      </c>
      <c r="D421" s="19">
        <v>5.5</v>
      </c>
      <c r="E421" s="35">
        <v>1.266</v>
      </c>
      <c r="F421" s="22">
        <v>638.32</v>
      </c>
      <c r="G421" s="22">
        <v>520</v>
      </c>
      <c r="H421" s="36">
        <v>334.33199132819703</v>
      </c>
      <c r="I421" s="21">
        <v>600</v>
      </c>
      <c r="J421" s="21">
        <v>400</v>
      </c>
      <c r="K421" s="151">
        <v>415</v>
      </c>
      <c r="L421" s="196">
        <f t="shared" si="10"/>
        <v>375.0459661099691</v>
      </c>
      <c r="M421" s="197"/>
      <c r="N421" s="198"/>
    </row>
    <row r="422" spans="1:14" s="111" customFormat="1" ht="12.75">
      <c r="A422" s="33" t="s">
        <v>15</v>
      </c>
      <c r="B422" s="34">
        <v>66</v>
      </c>
      <c r="C422" s="34">
        <v>12.3</v>
      </c>
      <c r="D422" s="34">
        <v>5.9</v>
      </c>
      <c r="E422" s="35">
        <v>1.266</v>
      </c>
      <c r="F422" s="22">
        <v>699.93</v>
      </c>
      <c r="G422" s="22">
        <v>570</v>
      </c>
      <c r="H422" s="36">
        <v>366.60137656715267</v>
      </c>
      <c r="I422" s="21">
        <v>700</v>
      </c>
      <c r="J422" s="21">
        <v>500</v>
      </c>
      <c r="K422" s="151">
        <v>465</v>
      </c>
      <c r="L422" s="196">
        <f t="shared" si="10"/>
        <v>411.2450229655198</v>
      </c>
      <c r="M422" s="197"/>
      <c r="N422" s="198"/>
    </row>
    <row r="423" spans="1:14" s="111" customFormat="1" ht="12.75">
      <c r="A423" s="33" t="s">
        <v>16</v>
      </c>
      <c r="B423" s="34">
        <v>86</v>
      </c>
      <c r="C423" s="34">
        <v>14.2</v>
      </c>
      <c r="D423" s="34">
        <v>6.7</v>
      </c>
      <c r="E423" s="35">
        <v>1.266</v>
      </c>
      <c r="F423" s="22">
        <v>823.15</v>
      </c>
      <c r="G423" s="22">
        <v>670</v>
      </c>
      <c r="H423" s="36">
        <v>431.1401470450641</v>
      </c>
      <c r="I423" s="21">
        <v>800</v>
      </c>
      <c r="J423" s="21">
        <v>600</v>
      </c>
      <c r="K423" s="151">
        <v>565</v>
      </c>
      <c r="L423" s="196">
        <f t="shared" si="10"/>
        <v>483.64313667662145</v>
      </c>
      <c r="M423" s="197"/>
      <c r="N423" s="198"/>
    </row>
    <row r="424" spans="1:14" s="111" customFormat="1" ht="12.75">
      <c r="A424" s="33" t="s">
        <v>23</v>
      </c>
      <c r="B424" s="113">
        <v>75</v>
      </c>
      <c r="C424" s="19">
        <v>17</v>
      </c>
      <c r="D424" s="19">
        <v>7.857</v>
      </c>
      <c r="E424" s="8">
        <v>1.266</v>
      </c>
      <c r="F424" s="20">
        <v>1006.6071176414464</v>
      </c>
      <c r="G424" s="20">
        <v>819</v>
      </c>
      <c r="H424" s="23">
        <v>527.2292300510737</v>
      </c>
      <c r="I424" s="21">
        <v>1000</v>
      </c>
      <c r="J424" s="21">
        <v>700</v>
      </c>
      <c r="K424" s="151">
        <v>715</v>
      </c>
      <c r="L424" s="196">
        <f t="shared" si="10"/>
        <v>591.433667954956</v>
      </c>
      <c r="M424" s="197"/>
      <c r="N424" s="198"/>
    </row>
    <row r="425" spans="1:14" s="111" customFormat="1" ht="12.75">
      <c r="A425" s="33" t="s">
        <v>24</v>
      </c>
      <c r="B425" s="34">
        <v>58</v>
      </c>
      <c r="C425" s="34">
        <v>13.4</v>
      </c>
      <c r="D425" s="19">
        <v>6.4</v>
      </c>
      <c r="E425" s="35">
        <v>1.263</v>
      </c>
      <c r="F425" s="22">
        <v>758.953</v>
      </c>
      <c r="G425" s="22">
        <v>618</v>
      </c>
      <c r="H425" s="36">
        <v>398.1254231082649</v>
      </c>
      <c r="I425" s="21">
        <v>700</v>
      </c>
      <c r="J425" s="21">
        <v>500</v>
      </c>
      <c r="K425" s="151">
        <v>415</v>
      </c>
      <c r="L425" s="196">
        <f t="shared" si="10"/>
        <v>446.48637744143787</v>
      </c>
      <c r="M425" s="197"/>
      <c r="N425" s="198"/>
    </row>
    <row r="426" spans="1:14" s="111" customFormat="1" ht="12.75">
      <c r="A426" s="33" t="s">
        <v>25</v>
      </c>
      <c r="B426" s="34">
        <v>66</v>
      </c>
      <c r="C426" s="34">
        <v>14.5</v>
      </c>
      <c r="D426" s="34">
        <v>6.9</v>
      </c>
      <c r="E426" s="35">
        <v>1.263</v>
      </c>
      <c r="F426" s="22">
        <v>831.87</v>
      </c>
      <c r="G426" s="22">
        <v>678</v>
      </c>
      <c r="H426" s="36">
        <v>436.3756329062172</v>
      </c>
      <c r="I426" s="21">
        <v>800</v>
      </c>
      <c r="J426" s="21">
        <v>600</v>
      </c>
      <c r="K426" s="151">
        <v>465</v>
      </c>
      <c r="L426" s="196">
        <f t="shared" si="10"/>
        <v>489.3829035555679</v>
      </c>
      <c r="M426" s="197"/>
      <c r="N426" s="198"/>
    </row>
    <row r="427" spans="1:14" s="111" customFormat="1" ht="12.75">
      <c r="A427" s="33" t="s">
        <v>26</v>
      </c>
      <c r="B427" s="34">
        <v>86</v>
      </c>
      <c r="C427" s="34">
        <v>16.7</v>
      </c>
      <c r="D427" s="34">
        <v>7.8</v>
      </c>
      <c r="E427" s="35">
        <v>1.263</v>
      </c>
      <c r="F427" s="22">
        <v>977.704</v>
      </c>
      <c r="G427" s="22">
        <v>796</v>
      </c>
      <c r="H427" s="36">
        <v>512.876052502122</v>
      </c>
      <c r="I427" s="21">
        <v>1000</v>
      </c>
      <c r="J427" s="21">
        <v>700</v>
      </c>
      <c r="K427" s="151">
        <v>565</v>
      </c>
      <c r="L427" s="196">
        <f t="shared" si="10"/>
        <v>575.1759557838279</v>
      </c>
      <c r="M427" s="197"/>
      <c r="N427" s="198"/>
    </row>
    <row r="428" spans="1:20" s="111" customFormat="1" ht="13.5" thickBot="1">
      <c r="A428" s="49" t="s">
        <v>27</v>
      </c>
      <c r="B428" s="146">
        <v>75</v>
      </c>
      <c r="C428" s="28">
        <v>20.1</v>
      </c>
      <c r="D428" s="28">
        <v>9.257</v>
      </c>
      <c r="E428" s="12">
        <v>1.263</v>
      </c>
      <c r="F428" s="30">
        <v>1188.556282797443</v>
      </c>
      <c r="G428" s="30">
        <v>968</v>
      </c>
      <c r="H428" s="31">
        <v>623.4832367441969</v>
      </c>
      <c r="I428" s="32">
        <v>1200</v>
      </c>
      <c r="J428" s="32">
        <v>800</v>
      </c>
      <c r="K428" s="152">
        <v>715</v>
      </c>
      <c r="L428" s="189">
        <f t="shared" si="10"/>
        <v>699.2187778314224</v>
      </c>
      <c r="M428" s="190"/>
      <c r="N428" s="191"/>
      <c r="T428" s="171"/>
    </row>
    <row r="429" spans="1:14" s="111" customFormat="1" ht="12.75">
      <c r="A429" s="147" t="s">
        <v>184</v>
      </c>
      <c r="B429" s="148"/>
      <c r="C429" s="149"/>
      <c r="D429" s="149"/>
      <c r="E429" s="75"/>
      <c r="F429" s="82"/>
      <c r="G429" s="82"/>
      <c r="H429" s="82"/>
      <c r="I429" s="77"/>
      <c r="J429" s="77"/>
      <c r="K429" s="78"/>
      <c r="L429" s="115"/>
      <c r="M429" s="115"/>
      <c r="N429" s="115"/>
    </row>
    <row r="430" spans="2:14" s="111" customFormat="1" ht="9" customHeight="1" thickBot="1">
      <c r="B430" s="84"/>
      <c r="C430" s="74"/>
      <c r="D430" s="74"/>
      <c r="E430" s="75"/>
      <c r="F430" s="76"/>
      <c r="G430" s="76"/>
      <c r="H430" s="76"/>
      <c r="I430" s="77"/>
      <c r="J430" s="77"/>
      <c r="K430" s="78"/>
      <c r="L430" s="115"/>
      <c r="M430" s="115"/>
      <c r="N430" s="115"/>
    </row>
    <row r="431" spans="1:14" ht="25.5" customHeight="1" thickBot="1">
      <c r="A431" s="236" t="s">
        <v>0</v>
      </c>
      <c r="B431" s="237"/>
      <c r="C431" s="237"/>
      <c r="D431" s="237"/>
      <c r="E431" s="237"/>
      <c r="F431" s="237"/>
      <c r="G431" s="237"/>
      <c r="H431" s="237"/>
      <c r="I431" s="237"/>
      <c r="J431" s="237"/>
      <c r="K431" s="237"/>
      <c r="L431" s="237"/>
      <c r="M431" s="237"/>
      <c r="N431" s="238"/>
    </row>
    <row r="432" spans="1:14" ht="12.75" customHeight="1">
      <c r="A432" s="181" t="s">
        <v>178</v>
      </c>
      <c r="B432" s="178" t="s">
        <v>179</v>
      </c>
      <c r="C432" s="178" t="s">
        <v>180</v>
      </c>
      <c r="D432" s="178" t="s">
        <v>181</v>
      </c>
      <c r="E432" s="178" t="s">
        <v>182</v>
      </c>
      <c r="F432" s="180" t="s">
        <v>183</v>
      </c>
      <c r="G432" s="180"/>
      <c r="H432" s="180"/>
      <c r="I432" s="178" t="s">
        <v>185</v>
      </c>
      <c r="J432" s="178" t="s">
        <v>186</v>
      </c>
      <c r="K432" s="231" t="s">
        <v>187</v>
      </c>
      <c r="L432" s="159" t="s">
        <v>93</v>
      </c>
      <c r="M432" s="160" t="s">
        <v>94</v>
      </c>
      <c r="N432" s="161" t="s">
        <v>95</v>
      </c>
    </row>
    <row r="433" spans="1:14" ht="13.5" thickBot="1">
      <c r="A433" s="201"/>
      <c r="B433" s="199"/>
      <c r="C433" s="199"/>
      <c r="D433" s="199"/>
      <c r="E433" s="199"/>
      <c r="F433" s="165" t="s">
        <v>9</v>
      </c>
      <c r="G433" s="165" t="s">
        <v>80</v>
      </c>
      <c r="H433" s="165" t="s">
        <v>10</v>
      </c>
      <c r="I433" s="199"/>
      <c r="J433" s="199"/>
      <c r="K433" s="232"/>
      <c r="L433" s="162">
        <f>$D$3</f>
        <v>70</v>
      </c>
      <c r="M433" s="163">
        <f>$F$3</f>
        <v>40</v>
      </c>
      <c r="N433" s="164">
        <f>$H$3</f>
        <v>20</v>
      </c>
    </row>
    <row r="434" spans="1:14" ht="12.75">
      <c r="A434" s="123" t="s">
        <v>11</v>
      </c>
      <c r="B434" s="38">
        <v>30</v>
      </c>
      <c r="C434" s="141">
        <v>5.7</v>
      </c>
      <c r="D434" s="141">
        <v>2.6</v>
      </c>
      <c r="E434" s="14">
        <v>1.23</v>
      </c>
      <c r="F434" s="38">
        <v>324</v>
      </c>
      <c r="G434" s="38">
        <v>265</v>
      </c>
      <c r="H434" s="38">
        <v>172.85066239574755</v>
      </c>
      <c r="I434" s="124">
        <v>300</v>
      </c>
      <c r="J434" s="124">
        <v>200</v>
      </c>
      <c r="K434" s="150">
        <v>470</v>
      </c>
      <c r="L434" s="192">
        <f>IF(((F3-H3)/(D3-H3))&lt;0.7,F434*((D3-F3)/(LN((D3-H3)/(F3-H3)))/((75-65)/LN((75-20)/(65-20))))^E434,F434*(((D3+F3)/2-H3)/((75+65)/2-20))^E434)</f>
        <v>193.26733931038925</v>
      </c>
      <c r="M434" s="193"/>
      <c r="N434" s="194"/>
    </row>
    <row r="435" spans="1:14" ht="12.75">
      <c r="A435" s="48" t="s">
        <v>12</v>
      </c>
      <c r="B435" s="6">
        <v>30</v>
      </c>
      <c r="C435" s="7">
        <v>6.6</v>
      </c>
      <c r="D435" s="7">
        <v>3</v>
      </c>
      <c r="E435" s="8">
        <v>1.23</v>
      </c>
      <c r="F435" s="6">
        <v>379.85969453104696</v>
      </c>
      <c r="G435" s="6">
        <v>311</v>
      </c>
      <c r="H435" s="6">
        <v>202.6512340035117</v>
      </c>
      <c r="I435" s="20">
        <v>400</v>
      </c>
      <c r="J435" s="20">
        <v>300</v>
      </c>
      <c r="K435" s="151">
        <v>570</v>
      </c>
      <c r="L435" s="196">
        <f>IF((($F$3-$H$3)/($D$3-$H$3))&lt;0.7,$F435*(($D$3-$F$3)/(LN(($D$3-$H$3)/($F$3-$H$3)))/((75-65)/LN((75-20)/(65-20))))^$E435,$F435*((($D$3+$F$3)/2-$H$3)/((75+65)/2-20))^$E435)</f>
        <v>226.58787800392795</v>
      </c>
      <c r="M435" s="197"/>
      <c r="N435" s="198"/>
    </row>
    <row r="436" spans="1:14" ht="12.75">
      <c r="A436" s="48" t="s">
        <v>13</v>
      </c>
      <c r="B436" s="6">
        <v>30</v>
      </c>
      <c r="C436" s="7">
        <v>9.2</v>
      </c>
      <c r="D436" s="7">
        <v>4.2</v>
      </c>
      <c r="E436" s="8">
        <v>1.249</v>
      </c>
      <c r="F436" s="6">
        <v>511.26796106729313</v>
      </c>
      <c r="G436" s="6">
        <v>417</v>
      </c>
      <c r="H436" s="6">
        <v>270.12170976277395</v>
      </c>
      <c r="I436" s="20">
        <v>500</v>
      </c>
      <c r="J436" s="20">
        <v>400</v>
      </c>
      <c r="K436" s="151">
        <v>470</v>
      </c>
      <c r="L436" s="196">
        <f>IF((($F$3-$H$3)/($D$3-$H$3))&lt;0.7,$F436*(($D$3-$F$3)/(LN(($D$3-$H$3)/($F$3-$H$3)))/((75-65)/LN((75-20)/(65-20))))^$E436,$F436*((($D$3+$F$3)/2-$H$3)/((75+65)/2-20))^$E436)</f>
        <v>302.5491257046278</v>
      </c>
      <c r="M436" s="197"/>
      <c r="N436" s="198"/>
    </row>
    <row r="437" spans="1:14" ht="12.75">
      <c r="A437" s="48" t="s">
        <v>14</v>
      </c>
      <c r="B437" s="6">
        <v>30</v>
      </c>
      <c r="C437" s="7">
        <v>10.6</v>
      </c>
      <c r="D437" s="7">
        <v>4.8</v>
      </c>
      <c r="E437" s="8">
        <v>1.249</v>
      </c>
      <c r="F437" s="6">
        <v>599</v>
      </c>
      <c r="G437" s="6">
        <v>489</v>
      </c>
      <c r="H437" s="6">
        <v>316.4737798357857</v>
      </c>
      <c r="I437" s="20">
        <v>600</v>
      </c>
      <c r="J437" s="20">
        <v>500</v>
      </c>
      <c r="K437" s="151">
        <v>570</v>
      </c>
      <c r="L437" s="196">
        <f>IF((($F$3-$H$3)/($D$3-$H$3))&lt;0.7,$F437*(($D$3-$F$3)/(LN(($D$3-$H$3)/($F$3-$H$3)))/((75-65)/LN((75-20)/(65-20))))^$E437,$F437*((($D$3+$F$3)/2-$H$3)/((75+65)/2-20))^$E437)</f>
        <v>354.4656424759207</v>
      </c>
      <c r="M437" s="197"/>
      <c r="N437" s="198"/>
    </row>
    <row r="438" spans="1:14" ht="12.75">
      <c r="A438" s="48" t="s">
        <v>15</v>
      </c>
      <c r="B438" s="6">
        <v>30</v>
      </c>
      <c r="C438" s="7">
        <v>12.3</v>
      </c>
      <c r="D438" s="7">
        <v>5.7</v>
      </c>
      <c r="E438" s="8">
        <v>1.244</v>
      </c>
      <c r="F438" s="6">
        <v>705.3615257139631</v>
      </c>
      <c r="G438" s="6">
        <v>576</v>
      </c>
      <c r="H438" s="6">
        <v>373.62155416076297</v>
      </c>
      <c r="I438" s="20">
        <v>700</v>
      </c>
      <c r="J438" s="20">
        <v>500</v>
      </c>
      <c r="K438" s="151">
        <v>470</v>
      </c>
      <c r="L438" s="196">
        <f>IF((($F$3-$H$3)/($D$3-$H$3))&lt;0.7,$F438*(($D$3-$F$3)/(LN(($D$3-$H$3)/($F$3-$H$3)))/((75-65)/LN((75-20)/(65-20))))^$E438,$F438*((($D$3+$F$3)/2-$H$3)/((75+65)/2-20))^$E438)</f>
        <v>418.28397991015186</v>
      </c>
      <c r="M438" s="197"/>
      <c r="N438" s="198"/>
    </row>
    <row r="439" spans="1:14" ht="13.5" thickBot="1">
      <c r="A439" s="88" t="s">
        <v>16</v>
      </c>
      <c r="B439" s="10">
        <v>30</v>
      </c>
      <c r="C439" s="11">
        <v>14.1</v>
      </c>
      <c r="D439" s="11">
        <v>6.4</v>
      </c>
      <c r="E439" s="12">
        <v>1.244</v>
      </c>
      <c r="F439" s="10">
        <v>826</v>
      </c>
      <c r="G439" s="10">
        <v>675</v>
      </c>
      <c r="H439" s="10">
        <v>437.52230946310175</v>
      </c>
      <c r="I439" s="30">
        <v>800</v>
      </c>
      <c r="J439" s="30">
        <v>600</v>
      </c>
      <c r="K439" s="152">
        <v>570</v>
      </c>
      <c r="L439" s="189">
        <f>IF((($F$3-$H$3)/($D$3-$H$3))&lt;0.7,$F439*(($D$3-$F$3)/(LN(($D$3-$H$3)/($F$3-$H$3)))/((75-65)/LN((75-20)/(65-20))))^$E439,$F439*((($D$3+$F$3)/2-$H$3)/((75+65)/2-20))^$E439)</f>
        <v>489.8233810754982</v>
      </c>
      <c r="M439" s="190"/>
      <c r="N439" s="191"/>
    </row>
    <row r="440" ht="12.75">
      <c r="A440" s="147" t="s">
        <v>184</v>
      </c>
    </row>
  </sheetData>
  <sheetProtection password="CAF5" sheet="1" objects="1" scenarios="1"/>
  <mergeCells count="762">
    <mergeCell ref="K16:K17"/>
    <mergeCell ref="L18:N18"/>
    <mergeCell ref="E16:E17"/>
    <mergeCell ref="F16:H16"/>
    <mergeCell ref="I16:I17"/>
    <mergeCell ref="J16:J17"/>
    <mergeCell ref="D11:D12"/>
    <mergeCell ref="E11:E12"/>
    <mergeCell ref="F11:H11"/>
    <mergeCell ref="I11:I12"/>
    <mergeCell ref="A16:A17"/>
    <mergeCell ref="B16:B17"/>
    <mergeCell ref="C16:C17"/>
    <mergeCell ref="D16:D17"/>
    <mergeCell ref="A11:A12"/>
    <mergeCell ref="B11:B12"/>
    <mergeCell ref="A5:N5"/>
    <mergeCell ref="A6:A7"/>
    <mergeCell ref="B6:B7"/>
    <mergeCell ref="C6:C7"/>
    <mergeCell ref="D6:D7"/>
    <mergeCell ref="E6:E7"/>
    <mergeCell ref="F6:H6"/>
    <mergeCell ref="I6:I7"/>
    <mergeCell ref="J6:J7"/>
    <mergeCell ref="C11:C12"/>
    <mergeCell ref="B199:B200"/>
    <mergeCell ref="C199:C200"/>
    <mergeCell ref="L8:N8"/>
    <mergeCell ref="J11:J12"/>
    <mergeCell ref="K11:K12"/>
    <mergeCell ref="L13:N13"/>
    <mergeCell ref="A15:N15"/>
    <mergeCell ref="I199:I200"/>
    <mergeCell ref="A199:A200"/>
    <mergeCell ref="C314:C315"/>
    <mergeCell ref="D314:D315"/>
    <mergeCell ref="E314:E315"/>
    <mergeCell ref="F314:H314"/>
    <mergeCell ref="L350:N350"/>
    <mergeCell ref="K6:K7"/>
    <mergeCell ref="I314:I315"/>
    <mergeCell ref="J314:J315"/>
    <mergeCell ref="K314:K315"/>
    <mergeCell ref="A10:N10"/>
    <mergeCell ref="L378:N378"/>
    <mergeCell ref="L376:N376"/>
    <mergeCell ref="L377:N377"/>
    <mergeCell ref="L369:N369"/>
    <mergeCell ref="L370:N370"/>
    <mergeCell ref="L365:N365"/>
    <mergeCell ref="L316:N316"/>
    <mergeCell ref="L317:N317"/>
    <mergeCell ref="J199:J200"/>
    <mergeCell ref="K199:K200"/>
    <mergeCell ref="L201:N201"/>
    <mergeCell ref="L351:N351"/>
    <mergeCell ref="L329:N329"/>
    <mergeCell ref="L330:N330"/>
    <mergeCell ref="L331:N331"/>
    <mergeCell ref="L332:N332"/>
    <mergeCell ref="L333:N333"/>
    <mergeCell ref="L339:N339"/>
    <mergeCell ref="L352:N352"/>
    <mergeCell ref="L182:N182"/>
    <mergeCell ref="J192:J193"/>
    <mergeCell ref="K192:K193"/>
    <mergeCell ref="L194:N194"/>
    <mergeCell ref="L195:N195"/>
    <mergeCell ref="L196:N196"/>
    <mergeCell ref="A198:N198"/>
    <mergeCell ref="L328:N328"/>
    <mergeCell ref="I179:I180"/>
    <mergeCell ref="J179:J180"/>
    <mergeCell ref="K179:K180"/>
    <mergeCell ref="L181:N181"/>
    <mergeCell ref="C179:C180"/>
    <mergeCell ref="D179:D180"/>
    <mergeCell ref="E179:E180"/>
    <mergeCell ref="F179:H179"/>
    <mergeCell ref="L238:N238"/>
    <mergeCell ref="L176:N176"/>
    <mergeCell ref="L294:N294"/>
    <mergeCell ref="L340:N340"/>
    <mergeCell ref="L341:N341"/>
    <mergeCell ref="L342:N342"/>
    <mergeCell ref="L343:N343"/>
    <mergeCell ref="L208:N208"/>
    <mergeCell ref="L293:N293"/>
    <mergeCell ref="L291:N291"/>
    <mergeCell ref="L292:N292"/>
    <mergeCell ref="L126:N126"/>
    <mergeCell ref="L132:N132"/>
    <mergeCell ref="L344:N344"/>
    <mergeCell ref="L117:N117"/>
    <mergeCell ref="A114:N114"/>
    <mergeCell ref="L118:N118"/>
    <mergeCell ref="L119:N119"/>
    <mergeCell ref="A121:N121"/>
    <mergeCell ref="L174:N174"/>
    <mergeCell ref="L175:N175"/>
    <mergeCell ref="E122:E123"/>
    <mergeCell ref="F122:H122"/>
    <mergeCell ref="I122:I123"/>
    <mergeCell ref="J122:J123"/>
    <mergeCell ref="K122:K123"/>
    <mergeCell ref="L125:N125"/>
    <mergeCell ref="A135:N135"/>
    <mergeCell ref="L281:N281"/>
    <mergeCell ref="L282:N282"/>
    <mergeCell ref="L283:N283"/>
    <mergeCell ref="L284:N284"/>
    <mergeCell ref="L202:N202"/>
    <mergeCell ref="L203:N203"/>
    <mergeCell ref="L138:N138"/>
    <mergeCell ref="L237:N237"/>
    <mergeCell ref="L248:N248"/>
    <mergeCell ref="L239:N239"/>
    <mergeCell ref="L240:N240"/>
    <mergeCell ref="L285:N285"/>
    <mergeCell ref="L286:N286"/>
    <mergeCell ref="J115:J116"/>
    <mergeCell ref="L305:N305"/>
    <mergeCell ref="A128:N128"/>
    <mergeCell ref="L215:N215"/>
    <mergeCell ref="L216:N216"/>
    <mergeCell ref="L217:N217"/>
    <mergeCell ref="L306:N306"/>
    <mergeCell ref="L295:N295"/>
    <mergeCell ref="L296:N296"/>
    <mergeCell ref="L301:N301"/>
    <mergeCell ref="L302:N302"/>
    <mergeCell ref="L303:N303"/>
    <mergeCell ref="L304:N304"/>
    <mergeCell ref="A115:A116"/>
    <mergeCell ref="B115:B116"/>
    <mergeCell ref="C115:C116"/>
    <mergeCell ref="D115:D116"/>
    <mergeCell ref="E115:E116"/>
    <mergeCell ref="F115:H115"/>
    <mergeCell ref="D110:D111"/>
    <mergeCell ref="E110:E111"/>
    <mergeCell ref="F110:H110"/>
    <mergeCell ref="K103:K104"/>
    <mergeCell ref="K110:K111"/>
    <mergeCell ref="L112:N112"/>
    <mergeCell ref="L75:N75"/>
    <mergeCell ref="L76:N76"/>
    <mergeCell ref="L81:N81"/>
    <mergeCell ref="L91:N91"/>
    <mergeCell ref="L93:N93"/>
    <mergeCell ref="L133:N133"/>
    <mergeCell ref="L82:N82"/>
    <mergeCell ref="L83:N83"/>
    <mergeCell ref="A88:N88"/>
    <mergeCell ref="C110:C111"/>
    <mergeCell ref="A72:N72"/>
    <mergeCell ref="A73:A74"/>
    <mergeCell ref="B73:B74"/>
    <mergeCell ref="C73:C74"/>
    <mergeCell ref="D73:D74"/>
    <mergeCell ref="E73:E74"/>
    <mergeCell ref="F73:H73"/>
    <mergeCell ref="I73:I74"/>
    <mergeCell ref="J73:J74"/>
    <mergeCell ref="K73:K74"/>
    <mergeCell ref="A78:N78"/>
    <mergeCell ref="L160:N160"/>
    <mergeCell ref="L161:N161"/>
    <mergeCell ref="E67:E68"/>
    <mergeCell ref="F67:H67"/>
    <mergeCell ref="I67:I68"/>
    <mergeCell ref="J67:J68"/>
    <mergeCell ref="K67:K68"/>
    <mergeCell ref="L69:N69"/>
    <mergeCell ref="L70:N70"/>
    <mergeCell ref="L92:N92"/>
    <mergeCell ref="L189:N189"/>
    <mergeCell ref="A191:N191"/>
    <mergeCell ref="A192:A193"/>
    <mergeCell ref="B192:B193"/>
    <mergeCell ref="C192:C193"/>
    <mergeCell ref="D192:D193"/>
    <mergeCell ref="E192:E193"/>
    <mergeCell ref="F192:H192"/>
    <mergeCell ref="I192:I193"/>
    <mergeCell ref="L63:N63"/>
    <mergeCell ref="L64:N64"/>
    <mergeCell ref="A66:N66"/>
    <mergeCell ref="A67:A68"/>
    <mergeCell ref="B67:B68"/>
    <mergeCell ref="C67:C68"/>
    <mergeCell ref="D67:D68"/>
    <mergeCell ref="J56:J57"/>
    <mergeCell ref="K56:K57"/>
    <mergeCell ref="L58:N58"/>
    <mergeCell ref="A60:N60"/>
    <mergeCell ref="A61:A62"/>
    <mergeCell ref="B61:B62"/>
    <mergeCell ref="C61:C62"/>
    <mergeCell ref="D61:D62"/>
    <mergeCell ref="E61:E62"/>
    <mergeCell ref="K61:K62"/>
    <mergeCell ref="L28:N28"/>
    <mergeCell ref="L276:N276"/>
    <mergeCell ref="A33:N33"/>
    <mergeCell ref="A56:A57"/>
    <mergeCell ref="B56:B57"/>
    <mergeCell ref="C56:C57"/>
    <mergeCell ref="D56:D57"/>
    <mergeCell ref="E56:E57"/>
    <mergeCell ref="F56:H56"/>
    <mergeCell ref="I56:I57"/>
    <mergeCell ref="L51:N51"/>
    <mergeCell ref="L52:N52"/>
    <mergeCell ref="L44:N44"/>
    <mergeCell ref="L45:N45"/>
    <mergeCell ref="L46:N46"/>
    <mergeCell ref="E42:E43"/>
    <mergeCell ref="F42:H42"/>
    <mergeCell ref="I42:I43"/>
    <mergeCell ref="A48:N48"/>
    <mergeCell ref="A49:A50"/>
    <mergeCell ref="L36:N36"/>
    <mergeCell ref="L37:N37"/>
    <mergeCell ref="L38:N38"/>
    <mergeCell ref="L39:N39"/>
    <mergeCell ref="A41:N41"/>
    <mergeCell ref="K49:K50"/>
    <mergeCell ref="K42:K43"/>
    <mergeCell ref="J42:J43"/>
    <mergeCell ref="A42:A43"/>
    <mergeCell ref="B42:B43"/>
    <mergeCell ref="L29:N29"/>
    <mergeCell ref="L311:N311"/>
    <mergeCell ref="L266:N266"/>
    <mergeCell ref="L249:N249"/>
    <mergeCell ref="L252:N252"/>
    <mergeCell ref="L253:N253"/>
    <mergeCell ref="L224:N224"/>
    <mergeCell ref="L222:N222"/>
    <mergeCell ref="L223:N223"/>
    <mergeCell ref="L225:N225"/>
    <mergeCell ref="L30:N30"/>
    <mergeCell ref="L31:N31"/>
    <mergeCell ref="L85:N85"/>
    <mergeCell ref="L86:N86"/>
    <mergeCell ref="L53:N53"/>
    <mergeCell ref="A55:N55"/>
    <mergeCell ref="L84:N84"/>
    <mergeCell ref="F61:H61"/>
    <mergeCell ref="I61:I62"/>
    <mergeCell ref="J61:J62"/>
    <mergeCell ref="L159:N159"/>
    <mergeCell ref="A95:N95"/>
    <mergeCell ref="A102:N102"/>
    <mergeCell ref="A110:A111"/>
    <mergeCell ref="B110:B111"/>
    <mergeCell ref="L131:N131"/>
    <mergeCell ref="L105:N105"/>
    <mergeCell ref="L106:N106"/>
    <mergeCell ref="L99:N99"/>
    <mergeCell ref="L98:N98"/>
    <mergeCell ref="L153:N153"/>
    <mergeCell ref="L154:N154"/>
    <mergeCell ref="L107:N107"/>
    <mergeCell ref="L100:N100"/>
    <mergeCell ref="L145:N145"/>
    <mergeCell ref="L152:N152"/>
    <mergeCell ref="L146:N146"/>
    <mergeCell ref="L147:N147"/>
    <mergeCell ref="L140:N140"/>
    <mergeCell ref="L124:N124"/>
    <mergeCell ref="L187:N187"/>
    <mergeCell ref="L366:N366"/>
    <mergeCell ref="L367:N367"/>
    <mergeCell ref="L368:N368"/>
    <mergeCell ref="L241:N241"/>
    <mergeCell ref="L242:N242"/>
    <mergeCell ref="L250:N250"/>
    <mergeCell ref="L251:N251"/>
    <mergeCell ref="L260:N260"/>
    <mergeCell ref="L209:N209"/>
    <mergeCell ref="L426:N426"/>
    <mergeCell ref="L427:N427"/>
    <mergeCell ref="L428:N428"/>
    <mergeCell ref="L188:N188"/>
    <mergeCell ref="L210:N210"/>
    <mergeCell ref="L259:N259"/>
    <mergeCell ref="L231:N231"/>
    <mergeCell ref="L232:N232"/>
    <mergeCell ref="L261:N261"/>
    <mergeCell ref="L271:N271"/>
    <mergeCell ref="L420:N420"/>
    <mergeCell ref="L421:N421"/>
    <mergeCell ref="L422:N422"/>
    <mergeCell ref="L423:N423"/>
    <mergeCell ref="L424:N424"/>
    <mergeCell ref="L425:N425"/>
    <mergeCell ref="L414:N414"/>
    <mergeCell ref="L415:N415"/>
    <mergeCell ref="L416:N416"/>
    <mergeCell ref="L417:N417"/>
    <mergeCell ref="L418:N418"/>
    <mergeCell ref="L419:N419"/>
    <mergeCell ref="L403:N403"/>
    <mergeCell ref="L409:N409"/>
    <mergeCell ref="L410:N410"/>
    <mergeCell ref="L411:N411"/>
    <mergeCell ref="L412:N412"/>
    <mergeCell ref="L413:N413"/>
    <mergeCell ref="L397:N397"/>
    <mergeCell ref="L398:N398"/>
    <mergeCell ref="L399:N399"/>
    <mergeCell ref="L400:N400"/>
    <mergeCell ref="L401:N401"/>
    <mergeCell ref="L402:N402"/>
    <mergeCell ref="L391:N391"/>
    <mergeCell ref="L392:N392"/>
    <mergeCell ref="L393:N393"/>
    <mergeCell ref="L394:N394"/>
    <mergeCell ref="L395:N395"/>
    <mergeCell ref="L396:N396"/>
    <mergeCell ref="L385:N385"/>
    <mergeCell ref="L386:N386"/>
    <mergeCell ref="L387:N387"/>
    <mergeCell ref="L388:N388"/>
    <mergeCell ref="L389:N389"/>
    <mergeCell ref="L390:N390"/>
    <mergeCell ref="A269:A270"/>
    <mergeCell ref="E269:E270"/>
    <mergeCell ref="F269:H269"/>
    <mergeCell ref="L439:N439"/>
    <mergeCell ref="L435:N435"/>
    <mergeCell ref="L436:N436"/>
    <mergeCell ref="L437:N437"/>
    <mergeCell ref="L438:N438"/>
    <mergeCell ref="L434:N434"/>
    <mergeCell ref="L384:N384"/>
    <mergeCell ref="B274:B275"/>
    <mergeCell ref="J264:J265"/>
    <mergeCell ref="F264:H264"/>
    <mergeCell ref="I264:I265"/>
    <mergeCell ref="D269:D270"/>
    <mergeCell ref="B269:B270"/>
    <mergeCell ref="C269:C270"/>
    <mergeCell ref="I274:I275"/>
    <mergeCell ref="C274:C275"/>
    <mergeCell ref="D274:D275"/>
    <mergeCell ref="J26:J27"/>
    <mergeCell ref="I26:I27"/>
    <mergeCell ref="A26:A27"/>
    <mergeCell ref="B26:B27"/>
    <mergeCell ref="C26:C27"/>
    <mergeCell ref="D26:D27"/>
    <mergeCell ref="F26:H26"/>
    <mergeCell ref="I185:I186"/>
    <mergeCell ref="J185:J186"/>
    <mergeCell ref="A184:N184"/>
    <mergeCell ref="J164:J165"/>
    <mergeCell ref="B179:B180"/>
    <mergeCell ref="L166:N166"/>
    <mergeCell ref="L167:N167"/>
    <mergeCell ref="L168:N168"/>
    <mergeCell ref="K185:K186"/>
    <mergeCell ref="A164:A165"/>
    <mergeCell ref="K26:K27"/>
    <mergeCell ref="K269:K270"/>
    <mergeCell ref="A34:A35"/>
    <mergeCell ref="B34:B35"/>
    <mergeCell ref="C34:C35"/>
    <mergeCell ref="D34:D35"/>
    <mergeCell ref="E26:E27"/>
    <mergeCell ref="J49:J50"/>
    <mergeCell ref="A185:A186"/>
    <mergeCell ref="B185:B186"/>
    <mergeCell ref="E235:E236"/>
    <mergeCell ref="F235:H235"/>
    <mergeCell ref="A157:A158"/>
    <mergeCell ref="B157:B158"/>
    <mergeCell ref="C157:C158"/>
    <mergeCell ref="F157:H157"/>
    <mergeCell ref="D199:D200"/>
    <mergeCell ref="E199:E200"/>
    <mergeCell ref="F199:H199"/>
    <mergeCell ref="B164:B165"/>
    <mergeCell ref="C246:C247"/>
    <mergeCell ref="D246:D247"/>
    <mergeCell ref="E246:E247"/>
    <mergeCell ref="F246:H246"/>
    <mergeCell ref="I246:I247"/>
    <mergeCell ref="J246:J247"/>
    <mergeCell ref="F407:H407"/>
    <mergeCell ref="I407:I408"/>
    <mergeCell ref="J289:J290"/>
    <mergeCell ref="I269:I270"/>
    <mergeCell ref="J269:J270"/>
    <mergeCell ref="J274:J275"/>
    <mergeCell ref="I337:I338"/>
    <mergeCell ref="I382:I383"/>
    <mergeCell ref="I348:I349"/>
    <mergeCell ref="A347:N347"/>
    <mergeCell ref="K34:K35"/>
    <mergeCell ref="J34:J35"/>
    <mergeCell ref="A407:A408"/>
    <mergeCell ref="B407:B408"/>
    <mergeCell ref="C407:C408"/>
    <mergeCell ref="D407:D408"/>
    <mergeCell ref="I235:I236"/>
    <mergeCell ref="K235:K236"/>
    <mergeCell ref="J235:J236"/>
    <mergeCell ref="E407:E408"/>
    <mergeCell ref="B309:B310"/>
    <mergeCell ref="C309:C310"/>
    <mergeCell ref="D309:D310"/>
    <mergeCell ref="E34:E35"/>
    <mergeCell ref="F34:H34"/>
    <mergeCell ref="I34:I35"/>
    <mergeCell ref="B235:B236"/>
    <mergeCell ref="C235:C236"/>
    <mergeCell ref="B246:B247"/>
    <mergeCell ref="D235:D236"/>
    <mergeCell ref="A299:A300"/>
    <mergeCell ref="B299:B300"/>
    <mergeCell ref="C299:C300"/>
    <mergeCell ref="D299:D300"/>
    <mergeCell ref="K309:K310"/>
    <mergeCell ref="J309:J310"/>
    <mergeCell ref="E309:E310"/>
    <mergeCell ref="F309:H309"/>
    <mergeCell ref="I309:I310"/>
    <mergeCell ref="A309:A310"/>
    <mergeCell ref="E299:E300"/>
    <mergeCell ref="A288:N288"/>
    <mergeCell ref="A274:A275"/>
    <mergeCell ref="K79:K80"/>
    <mergeCell ref="J79:J80"/>
    <mergeCell ref="E274:E275"/>
    <mergeCell ref="F274:H274"/>
    <mergeCell ref="K274:K275"/>
    <mergeCell ref="A205:N205"/>
    <mergeCell ref="A264:A265"/>
    <mergeCell ref="C264:C265"/>
    <mergeCell ref="D264:D265"/>
    <mergeCell ref="A179:A180"/>
    <mergeCell ref="A229:A230"/>
    <mergeCell ref="B229:B230"/>
    <mergeCell ref="A206:A207"/>
    <mergeCell ref="B206:B207"/>
    <mergeCell ref="B213:B214"/>
    <mergeCell ref="A235:A236"/>
    <mergeCell ref="A246:A247"/>
    <mergeCell ref="K264:K265"/>
    <mergeCell ref="A79:A80"/>
    <mergeCell ref="B79:B80"/>
    <mergeCell ref="C79:C80"/>
    <mergeCell ref="D79:D80"/>
    <mergeCell ref="E79:E80"/>
    <mergeCell ref="F79:H79"/>
    <mergeCell ref="I79:I80"/>
    <mergeCell ref="D185:D186"/>
    <mergeCell ref="B264:B265"/>
    <mergeCell ref="C164:C165"/>
    <mergeCell ref="E164:E165"/>
    <mergeCell ref="F164:H164"/>
    <mergeCell ref="B172:B173"/>
    <mergeCell ref="D164:D165"/>
    <mergeCell ref="I164:I165"/>
    <mergeCell ref="I172:I173"/>
    <mergeCell ref="A89:A90"/>
    <mergeCell ref="I157:I158"/>
    <mergeCell ref="J103:J104"/>
    <mergeCell ref="I110:I111"/>
    <mergeCell ref="J110:J111"/>
    <mergeCell ref="I129:I130"/>
    <mergeCell ref="J143:J144"/>
    <mergeCell ref="I136:I137"/>
    <mergeCell ref="J136:J137"/>
    <mergeCell ref="I115:I116"/>
    <mergeCell ref="B122:B123"/>
    <mergeCell ref="K115:K116"/>
    <mergeCell ref="K89:K90"/>
    <mergeCell ref="A103:A104"/>
    <mergeCell ref="B103:B104"/>
    <mergeCell ref="C103:C104"/>
    <mergeCell ref="D103:D104"/>
    <mergeCell ref="E103:E104"/>
    <mergeCell ref="F103:H103"/>
    <mergeCell ref="I103:I104"/>
    <mergeCell ref="D122:D123"/>
    <mergeCell ref="B89:B90"/>
    <mergeCell ref="C89:C90"/>
    <mergeCell ref="D89:D90"/>
    <mergeCell ref="A150:A151"/>
    <mergeCell ref="B150:B151"/>
    <mergeCell ref="C150:C151"/>
    <mergeCell ref="D150:D151"/>
    <mergeCell ref="A143:A144"/>
    <mergeCell ref="A122:A123"/>
    <mergeCell ref="F185:H185"/>
    <mergeCell ref="C122:C123"/>
    <mergeCell ref="C229:C230"/>
    <mergeCell ref="D229:D230"/>
    <mergeCell ref="E229:E230"/>
    <mergeCell ref="E129:E130"/>
    <mergeCell ref="D129:D130"/>
    <mergeCell ref="E172:E173"/>
    <mergeCell ref="E213:E214"/>
    <mergeCell ref="E185:E186"/>
    <mergeCell ref="C220:C221"/>
    <mergeCell ref="D220:D221"/>
    <mergeCell ref="E220:E221"/>
    <mergeCell ref="F220:H220"/>
    <mergeCell ref="C206:C207"/>
    <mergeCell ref="D206:D207"/>
    <mergeCell ref="K257:K258"/>
    <mergeCell ref="J257:J258"/>
    <mergeCell ref="F229:H229"/>
    <mergeCell ref="I229:I230"/>
    <mergeCell ref="K229:K230"/>
    <mergeCell ref="J229:J230"/>
    <mergeCell ref="K246:K247"/>
    <mergeCell ref="K337:K338"/>
    <mergeCell ref="J337:J338"/>
    <mergeCell ref="F299:H299"/>
    <mergeCell ref="I299:I300"/>
    <mergeCell ref="K299:K300"/>
    <mergeCell ref="J299:J300"/>
    <mergeCell ref="A319:N319"/>
    <mergeCell ref="A320:A321"/>
    <mergeCell ref="B320:B321"/>
    <mergeCell ref="C320:C321"/>
    <mergeCell ref="A337:A338"/>
    <mergeCell ref="B337:B338"/>
    <mergeCell ref="C337:C338"/>
    <mergeCell ref="D337:D338"/>
    <mergeCell ref="E337:E338"/>
    <mergeCell ref="F337:H337"/>
    <mergeCell ref="F326:H326"/>
    <mergeCell ref="I326:I327"/>
    <mergeCell ref="K326:K327"/>
    <mergeCell ref="J326:J327"/>
    <mergeCell ref="A326:A327"/>
    <mergeCell ref="B326:B327"/>
    <mergeCell ref="C326:C327"/>
    <mergeCell ref="D326:D327"/>
    <mergeCell ref="C42:C43"/>
    <mergeCell ref="D42:D43"/>
    <mergeCell ref="A432:A433"/>
    <mergeCell ref="B432:B433"/>
    <mergeCell ref="C432:C433"/>
    <mergeCell ref="D432:D433"/>
    <mergeCell ref="A382:A383"/>
    <mergeCell ref="B382:B383"/>
    <mergeCell ref="D382:D383"/>
    <mergeCell ref="A363:A364"/>
    <mergeCell ref="K374:K375"/>
    <mergeCell ref="J374:J375"/>
    <mergeCell ref="A374:A375"/>
    <mergeCell ref="B374:B375"/>
    <mergeCell ref="C374:C375"/>
    <mergeCell ref="D374:D375"/>
    <mergeCell ref="D363:D364"/>
    <mergeCell ref="I363:I364"/>
    <mergeCell ref="K363:K364"/>
    <mergeCell ref="J363:J364"/>
    <mergeCell ref="E363:E364"/>
    <mergeCell ref="F363:H363"/>
    <mergeCell ref="B363:B364"/>
    <mergeCell ref="C348:C349"/>
    <mergeCell ref="D348:D349"/>
    <mergeCell ref="J348:J349"/>
    <mergeCell ref="C382:C383"/>
    <mergeCell ref="J382:J383"/>
    <mergeCell ref="A381:N381"/>
    <mergeCell ref="E374:E375"/>
    <mergeCell ref="F374:H374"/>
    <mergeCell ref="I374:I375"/>
    <mergeCell ref="C363:C364"/>
    <mergeCell ref="K289:K290"/>
    <mergeCell ref="A289:A290"/>
    <mergeCell ref="B289:B290"/>
    <mergeCell ref="C289:C290"/>
    <mergeCell ref="D289:D290"/>
    <mergeCell ref="E289:E290"/>
    <mergeCell ref="F289:H289"/>
    <mergeCell ref="I289:I290"/>
    <mergeCell ref="A313:N313"/>
    <mergeCell ref="E257:E258"/>
    <mergeCell ref="A220:A221"/>
    <mergeCell ref="B220:B221"/>
    <mergeCell ref="J220:J221"/>
    <mergeCell ref="A257:A258"/>
    <mergeCell ref="B257:B258"/>
    <mergeCell ref="C257:C258"/>
    <mergeCell ref="D257:D258"/>
    <mergeCell ref="F257:H257"/>
    <mergeCell ref="I257:I258"/>
    <mergeCell ref="J206:J207"/>
    <mergeCell ref="E206:E207"/>
    <mergeCell ref="J129:J130"/>
    <mergeCell ref="F129:H129"/>
    <mergeCell ref="A178:N178"/>
    <mergeCell ref="K164:K165"/>
    <mergeCell ref="C185:C186"/>
    <mergeCell ref="A129:A130"/>
    <mergeCell ref="B129:B130"/>
    <mergeCell ref="C129:C130"/>
    <mergeCell ref="D136:D137"/>
    <mergeCell ref="E136:E137"/>
    <mergeCell ref="F136:H136"/>
    <mergeCell ref="J172:J173"/>
    <mergeCell ref="K172:K173"/>
    <mergeCell ref="C172:C173"/>
    <mergeCell ref="D172:D173"/>
    <mergeCell ref="E150:E151"/>
    <mergeCell ref="F150:H150"/>
    <mergeCell ref="F172:H172"/>
    <mergeCell ref="J89:J90"/>
    <mergeCell ref="D157:D158"/>
    <mergeCell ref="E157:E158"/>
    <mergeCell ref="A109:N109"/>
    <mergeCell ref="A136:A137"/>
    <mergeCell ref="K150:K151"/>
    <mergeCell ref="E89:E90"/>
    <mergeCell ref="F89:H89"/>
    <mergeCell ref="I150:I151"/>
    <mergeCell ref="I143:I144"/>
    <mergeCell ref="B136:B137"/>
    <mergeCell ref="C143:C144"/>
    <mergeCell ref="D143:D144"/>
    <mergeCell ref="E143:E144"/>
    <mergeCell ref="A142:N142"/>
    <mergeCell ref="B143:B144"/>
    <mergeCell ref="F143:H143"/>
    <mergeCell ref="L139:N139"/>
    <mergeCell ref="K136:K137"/>
    <mergeCell ref="C136:C137"/>
    <mergeCell ref="F206:H206"/>
    <mergeCell ref="I206:I207"/>
    <mergeCell ref="I220:I221"/>
    <mergeCell ref="A263:N263"/>
    <mergeCell ref="A219:N219"/>
    <mergeCell ref="A212:N212"/>
    <mergeCell ref="D213:D214"/>
    <mergeCell ref="F213:H213"/>
    <mergeCell ref="I213:I214"/>
    <mergeCell ref="J213:J214"/>
    <mergeCell ref="I89:I90"/>
    <mergeCell ref="E264:E265"/>
    <mergeCell ref="E279:E280"/>
    <mergeCell ref="A156:N156"/>
    <mergeCell ref="A149:N149"/>
    <mergeCell ref="A163:N163"/>
    <mergeCell ref="A171:N171"/>
    <mergeCell ref="A172:A173"/>
    <mergeCell ref="J157:J158"/>
    <mergeCell ref="K157:K158"/>
    <mergeCell ref="I432:I433"/>
    <mergeCell ref="K432:K433"/>
    <mergeCell ref="K382:K383"/>
    <mergeCell ref="E382:E383"/>
    <mergeCell ref="F382:H382"/>
    <mergeCell ref="J432:J433"/>
    <mergeCell ref="E432:E433"/>
    <mergeCell ref="F432:H432"/>
    <mergeCell ref="A431:N431"/>
    <mergeCell ref="A406:N406"/>
    <mergeCell ref="A279:A280"/>
    <mergeCell ref="C213:C214"/>
    <mergeCell ref="B279:B280"/>
    <mergeCell ref="A308:N308"/>
    <mergeCell ref="A256:N256"/>
    <mergeCell ref="K213:K214"/>
    <mergeCell ref="A213:A214"/>
    <mergeCell ref="F279:H279"/>
    <mergeCell ref="I279:I280"/>
    <mergeCell ref="K220:K221"/>
    <mergeCell ref="K407:K408"/>
    <mergeCell ref="J407:J408"/>
    <mergeCell ref="K96:K97"/>
    <mergeCell ref="J279:J280"/>
    <mergeCell ref="K279:K280"/>
    <mergeCell ref="K143:K144"/>
    <mergeCell ref="J150:J151"/>
    <mergeCell ref="K129:K130"/>
    <mergeCell ref="K206:K207"/>
    <mergeCell ref="A298:N298"/>
    <mergeCell ref="C279:C280"/>
    <mergeCell ref="D279:D280"/>
    <mergeCell ref="E96:E97"/>
    <mergeCell ref="F96:H96"/>
    <mergeCell ref="A268:N268"/>
    <mergeCell ref="A273:N273"/>
    <mergeCell ref="A278:N278"/>
    <mergeCell ref="A228:N228"/>
    <mergeCell ref="A234:N234"/>
    <mergeCell ref="A245:N245"/>
    <mergeCell ref="I96:I97"/>
    <mergeCell ref="J96:J97"/>
    <mergeCell ref="A96:A97"/>
    <mergeCell ref="B96:B97"/>
    <mergeCell ref="C96:C97"/>
    <mergeCell ref="D96:D97"/>
    <mergeCell ref="D21:D22"/>
    <mergeCell ref="E21:E22"/>
    <mergeCell ref="F21:H21"/>
    <mergeCell ref="I21:I22"/>
    <mergeCell ref="J21:J22"/>
    <mergeCell ref="K21:K22"/>
    <mergeCell ref="B49:B50"/>
    <mergeCell ref="C49:C50"/>
    <mergeCell ref="D49:D50"/>
    <mergeCell ref="E49:E50"/>
    <mergeCell ref="F49:H49"/>
    <mergeCell ref="I49:I50"/>
    <mergeCell ref="D3:E3"/>
    <mergeCell ref="F3:G3"/>
    <mergeCell ref="D2:E2"/>
    <mergeCell ref="F2:G2"/>
    <mergeCell ref="L23:N23"/>
    <mergeCell ref="A25:N25"/>
    <mergeCell ref="A20:N20"/>
    <mergeCell ref="A21:A22"/>
    <mergeCell ref="B21:B22"/>
    <mergeCell ref="C21:C22"/>
    <mergeCell ref="H2:I2"/>
    <mergeCell ref="H3:I3"/>
    <mergeCell ref="D1:I1"/>
    <mergeCell ref="A373:N373"/>
    <mergeCell ref="A362:N362"/>
    <mergeCell ref="I320:I321"/>
    <mergeCell ref="J320:J321"/>
    <mergeCell ref="K320:K321"/>
    <mergeCell ref="L322:N322"/>
    <mergeCell ref="L323:N323"/>
    <mergeCell ref="A314:A315"/>
    <mergeCell ref="B314:B315"/>
    <mergeCell ref="F356:H356"/>
    <mergeCell ref="A336:N336"/>
    <mergeCell ref="A325:N325"/>
    <mergeCell ref="E348:E349"/>
    <mergeCell ref="F348:H348"/>
    <mergeCell ref="K356:K357"/>
    <mergeCell ref="J356:J357"/>
    <mergeCell ref="I356:I357"/>
    <mergeCell ref="L360:N360"/>
    <mergeCell ref="A355:N355"/>
    <mergeCell ref="A356:A357"/>
    <mergeCell ref="B356:B357"/>
    <mergeCell ref="C356:C357"/>
    <mergeCell ref="D320:D321"/>
    <mergeCell ref="E320:E321"/>
    <mergeCell ref="F320:H320"/>
    <mergeCell ref="D356:D357"/>
    <mergeCell ref="E326:E327"/>
    <mergeCell ref="E356:E357"/>
    <mergeCell ref="K348:K349"/>
    <mergeCell ref="A348:A349"/>
    <mergeCell ref="B348:B349"/>
    <mergeCell ref="L358:N358"/>
    <mergeCell ref="L359:N359"/>
  </mergeCells>
  <printOptions/>
  <pageMargins left="0.787401575" right="0.787401575" top="0.984251969" bottom="0.984251969" header="0.4921259845" footer="0.4921259845"/>
  <pageSetup fitToHeight="3" fitToWidth="1" horizontalDpi="600" verticalDpi="600" orientation="portrait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ISAN Radiátory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Tejral</dc:creator>
  <cp:keywords/>
  <dc:description/>
  <cp:lastModifiedBy>Thomas</cp:lastModifiedBy>
  <cp:lastPrinted>2012-07-16T12:21:04Z</cp:lastPrinted>
  <dcterms:created xsi:type="dcterms:W3CDTF">2008-05-05T12:54:04Z</dcterms:created>
  <dcterms:modified xsi:type="dcterms:W3CDTF">2014-05-06T12:31:55Z</dcterms:modified>
  <cp:category/>
  <cp:version/>
  <cp:contentType/>
  <cp:contentStatus/>
</cp:coreProperties>
</file>